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805"/>
  </bookViews>
  <sheets>
    <sheet name="6 илова" sheetId="2" r:id="rId1"/>
    <sheet name="7 илова" sheetId="3" r:id="rId2"/>
    <sheet name="8 илова" sheetId="4" r:id="rId3"/>
  </sheets>
  <definedNames>
    <definedName name="_xlnm.Print_Titles" localSheetId="0">'6 илова'!$4:$5</definedName>
    <definedName name="_xlnm.Print_Titles" localSheetId="1">'7 илова'!$5:$6</definedName>
    <definedName name="_xlnm.Print_Titles" localSheetId="2">'8 илова'!$4:$5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4" l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9" i="4"/>
  <c r="A10" i="4" s="1"/>
  <c r="A11" i="4" s="1"/>
  <c r="A12" i="4" s="1"/>
  <c r="A13" i="4" s="1"/>
  <c r="A14" i="4" s="1"/>
  <c r="A15" i="4" s="1"/>
  <c r="A16" i="4" s="1"/>
  <c r="A17" i="4" s="1"/>
  <c r="A18" i="4" s="1"/>
  <c r="J33" i="4" l="1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8" i="4"/>
  <c r="J17" i="4"/>
  <c r="J16" i="4"/>
  <c r="J15" i="4"/>
  <c r="J14" i="4"/>
  <c r="J13" i="4"/>
  <c r="J12" i="4"/>
  <c r="J11" i="4"/>
  <c r="J10" i="4"/>
  <c r="J9" i="4"/>
  <c r="J8" i="4"/>
  <c r="I19" i="4"/>
  <c r="H19" i="4"/>
  <c r="J19" i="4" s="1"/>
  <c r="I7" i="4"/>
  <c r="H7" i="4"/>
  <c r="G7" i="4"/>
  <c r="G6" i="4" s="1"/>
  <c r="F7" i="4"/>
  <c r="J7" i="4" s="1"/>
  <c r="F19" i="4"/>
  <c r="I6" i="4" l="1"/>
  <c r="H6" i="4"/>
  <c r="F6" i="4"/>
  <c r="J6" i="4" l="1"/>
  <c r="E19" i="4"/>
  <c r="E7" i="4"/>
  <c r="H7" i="3"/>
  <c r="H10" i="3"/>
  <c r="H9" i="3"/>
  <c r="H8" i="3"/>
  <c r="G7" i="3"/>
  <c r="F7" i="3"/>
  <c r="E7" i="3"/>
  <c r="D7" i="3"/>
  <c r="H19" i="2"/>
  <c r="H7" i="2"/>
  <c r="H6" i="2" s="1"/>
  <c r="A21" i="2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E6" i="4" l="1"/>
  <c r="A9" i="3" l="1"/>
  <c r="A10" i="3" s="1"/>
  <c r="A9" i="2"/>
  <c r="A10" i="2" s="1"/>
  <c r="A11" i="2" s="1"/>
  <c r="A12" i="2" s="1"/>
  <c r="A13" i="2" s="1"/>
  <c r="A14" i="2" s="1"/>
  <c r="A15" i="2" s="1"/>
  <c r="A16" i="2" s="1"/>
  <c r="A17" i="2" s="1"/>
  <c r="A18" i="2" s="1"/>
</calcChain>
</file>

<file path=xl/sharedStrings.xml><?xml version="1.0" encoding="utf-8"?>
<sst xmlns="http://schemas.openxmlformats.org/spreadsheetml/2006/main" count="274" uniqueCount="89">
  <si>
    <t>М А Ъ Л У М О Т</t>
  </si>
  <si>
    <t>Т/р</t>
  </si>
  <si>
    <t>Лойиҳа қуввати</t>
  </si>
  <si>
    <t>Пудратчи тўғрисида маълумотлар</t>
  </si>
  <si>
    <t>Пудратчи номи</t>
  </si>
  <si>
    <t>Корхона СТИРи</t>
  </si>
  <si>
    <t>Ҳисобот даври</t>
  </si>
  <si>
    <t>Тадбир номи</t>
  </si>
  <si>
    <t>Молиялаштириш манбаси*</t>
  </si>
  <si>
    <t>Харид жараёнини амалга ошириш тури</t>
  </si>
  <si>
    <t>Шартноманинг умумий қиймати
(минг сўм)</t>
  </si>
  <si>
    <t>Биринчи даражали бюджет маблағлари тақсимловчи номи*</t>
  </si>
  <si>
    <t>Объект сони</t>
  </si>
  <si>
    <t>Режалаштирилган маблағ</t>
  </si>
  <si>
    <t>Молиялаштирил-ган маблағ
(минг сўм)</t>
  </si>
  <si>
    <t>Бажарилган ишлар ва харажатларнинг миқдори
(минг сўм)</t>
  </si>
  <si>
    <t>Ажратилган маблағнинг ўзлаштирилиши (%)</t>
  </si>
  <si>
    <t>Йил бошида учун тасдиқланган дастур асосида (минг сўм)</t>
  </si>
  <si>
    <t>Йил давомида
қўшимча ажратилган маблағлар асосида
(минг сўм</t>
  </si>
  <si>
    <t>Объект номи ва манзили</t>
  </si>
  <si>
    <t>Амалга ошириш муддати</t>
  </si>
  <si>
    <t>Ўлчов бирлиги</t>
  </si>
  <si>
    <t>Ажратилган маблағнинг ўзлаш-тирилиши (%)</t>
  </si>
  <si>
    <t>Дастурга киритиш учун асос</t>
  </si>
  <si>
    <t>Йил бошида учун тасдиқланган дастур асосида
(минг сўм)</t>
  </si>
  <si>
    <t>Йил давомида
қўшимча ажратилган маблағлар асосида
(минг сўм)</t>
  </si>
  <si>
    <t>Кредитор қарздорликни қоплаш</t>
  </si>
  <si>
    <t xml:space="preserve">Кирғоқ бўйи ва бошқа химоя иншоотлар </t>
  </si>
  <si>
    <t>Туман марказилари ободлаштириш</t>
  </si>
  <si>
    <t>Мингбулок т Мустакиллик МФЙ Янгийўл кучасини ободонлаштириш</t>
  </si>
  <si>
    <t>Косонсой т Чорбоғ МФЙ Тонг Юлдузидан Гулбоғ МФЙ Мемор кучигача ободон-ш</t>
  </si>
  <si>
    <t>Наманган т Навкирон МФЙ Янги хаёт ва Урикзор кучалари ободонлаштириш</t>
  </si>
  <si>
    <t>Норин тумани Беруний кўчасини ободонлаштириш</t>
  </si>
  <si>
    <t>Поп т Хазратибоб ва Тинчлик МФЙдан ўтувчи Хазратибоб шох куча ободонлаштириш</t>
  </si>
  <si>
    <t>Тўрақўрғон тумани Тошкент МФЙ Косонсой кўчасини ободонлаштириш</t>
  </si>
  <si>
    <t>Уйчи т Беруний, Навоий ва Боғ МФЙларда Беруний кўчасини ободонлаштириш</t>
  </si>
  <si>
    <t>Учкургон т Дустлик, Ўрдабоғ, Ёрқин ва Улуғбек МФЙлар худудидаги Дустлик, Мустакиллик, Гулшан кучаларини ободонлаштириш</t>
  </si>
  <si>
    <t>Чортоқ т Дустлик МФЙ Ибн Сино кучасини ободонлаштириш</t>
  </si>
  <si>
    <t>Чуст т Истиқлол ва Чарогон, Чустий ва Олмос кўчаларини ободонлаштириш</t>
  </si>
  <si>
    <t>Янгиқўрғон т Водий МФЙ Водий кўчасини ободонлаштириш</t>
  </si>
  <si>
    <t>Наманган ш И.Каримов ва Оромгох кучаси кесишмаси оралиғидаги куча ободон-ш</t>
  </si>
  <si>
    <t>Кредитор карздорлик</t>
  </si>
  <si>
    <t>Наманган т Сирдарё дарёсини Тупақўрғон МФЙ худуди ПК195+30 ПҚ203+30 бўлган қирғоғини мустахкамлаш</t>
  </si>
  <si>
    <t>Норин т Норин дарёсини Норинкапа КФЙ Янги Фарғона МФЙ худуди ПК357+10 ПК358+10гача қирғоғини мустахкамлаш</t>
  </si>
  <si>
    <t>Норин т Қордарё дарёсини Қоратери МФЙ худуди ПҚ70+10дан ПК 77+10 гача қирғоғини мустахкамлаш</t>
  </si>
  <si>
    <t>Чортоқ т Чортоқсой сойининг Бештол МФЙ худуди узанини тозалашва қирғоғини мустахкамлаш</t>
  </si>
  <si>
    <t xml:space="preserve">Поп т Сирдарё дарёсини Санг ҚФЙ Пиллачи МФЙ худуди ПК646+00дан ПК655+00 гача қирғоғини мустахкамлаш </t>
  </si>
  <si>
    <t>Уйчи т Гулистон ҚФЙ худуди Норин дарёсини ПК418+33дан ПК425+83 гача қирғоғини мустахкамлаш</t>
  </si>
  <si>
    <t>Косонсой т Ровот ҚФЙ Ободон МФЙ худуди Хитойсой сойини ПК00+60 дан ПК03+70гача қисмини мустахкамлаш</t>
  </si>
  <si>
    <t>Косонсой т Кайтмас МФЙ худуди Хитойсой сойини ПК47+00 дан 49+50 гача қисмини мустахкамлаш</t>
  </si>
  <si>
    <t>Косонсой т Чак МФЙ худуди Хитойсойнинг ПК80+50 дан ПК 82+50 гача қисмини мустахкамлаш</t>
  </si>
  <si>
    <t>Косонсой т Чак МФЙ худуди Хитойсойнинг ПК88+85 дан ПК 92+15 гача қисмини мустахкамлаш</t>
  </si>
  <si>
    <t xml:space="preserve">Косонсой т Ишонч ва Атангангузар МФй худудида Наманган сойнинг ПК297+40дан ПК301+50 кисмини мустахкамлаш </t>
  </si>
  <si>
    <t>Ободонлаш-тириш</t>
  </si>
  <si>
    <t>2021 йил</t>
  </si>
  <si>
    <t>2021-2022 йил</t>
  </si>
  <si>
    <t>"Ёркургон мелио сувкурилиш" МЧЖ</t>
  </si>
  <si>
    <t>"Строй мелио монтаж" МЧЖ</t>
  </si>
  <si>
    <t>танлов</t>
  </si>
  <si>
    <t>"Норин сув курилиш" МЧЖ</t>
  </si>
  <si>
    <t>"NASOS TA'MIR" МЧЖ</t>
  </si>
  <si>
    <t>"Бунёдкор Мубошер" МЧЖ</t>
  </si>
  <si>
    <t>"Мега Азия дизайн строй" МЧЖ</t>
  </si>
  <si>
    <t>"Келажак Мега строй" МЧЖ</t>
  </si>
  <si>
    <t>"Муродил вакт инвест" МЧЖ</t>
  </si>
  <si>
    <t>"Бунёдкор" МЧЖ</t>
  </si>
  <si>
    <t>"Баркамол таъмир бутлаш" МЧЖ</t>
  </si>
  <si>
    <t>"Косонсой Бунёд курилиш" МЧЖ</t>
  </si>
  <si>
    <t>"Шох Жалолиддин Сомоний" МЧЖ</t>
  </si>
  <si>
    <t>"Шайдуллохон курилиш пардоз" МЧЖ</t>
  </si>
  <si>
    <t>"Сифат Кафолат Стандарт сервис" ХК</t>
  </si>
  <si>
    <t>"Барокат Химат файз" ХК</t>
  </si>
  <si>
    <t>"Янгикургон курилиш монтаж" МЧЖ</t>
  </si>
  <si>
    <t>"Олимжон" ХК</t>
  </si>
  <si>
    <t>"401-ХММКК" МЧЖ</t>
  </si>
  <si>
    <t>Бюджет</t>
  </si>
  <si>
    <t>Вилоят буйича жами</t>
  </si>
  <si>
    <t>х</t>
  </si>
  <si>
    <t>2021 йил 1 ярим йиллик</t>
  </si>
  <si>
    <t>Электрон тендер</t>
  </si>
  <si>
    <t>Танлов</t>
  </si>
  <si>
    <t>Жами</t>
  </si>
  <si>
    <t>Дамба</t>
  </si>
  <si>
    <t>ПК-4936</t>
  </si>
  <si>
    <t>2021 йил январь-июнь ойларида вилоят ҳокимлигининг ягона буюртмачи инжиниринг компанияси томонидан қурилиш, реконструкция қилиш ва таъмирлаш ишлари бўйича ўтказилган танловлар (тендерлар) тўғрисидаги</t>
  </si>
  <si>
    <t>2021 йил январь-июнь ойларида Наманган вилояти маҳаллий бюджетидан молиялаштириладиган ижтимоий ва ишлаб чиқариш инфратузилмасини ривожлантириш дастурларининг ижро этилиши тўғрисидаги</t>
  </si>
  <si>
    <t>2021 йил январь-июнь ойларида Наманган вилояти маҳаллий бюджетидан молиялаштириладиган 
ижтимоий ва ишлаб чиқариш инфратузилмасини ривожлантириш дастурларининг ижро этилиши тўғрисидаги</t>
  </si>
  <si>
    <t>Танлов якунланмаганлиги 
сабабли таксимланмаган маблағ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</si>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</sst>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b/>
      <sz val="20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hair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hair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hair">
        <color rgb="FF0070C0"/>
      </bottom>
      <diagonal/>
    </border>
    <border>
      <left style="medium">
        <color rgb="FF0070C0"/>
      </left>
      <right style="thin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 style="thin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 style="medium">
        <color rgb="FF0070C0"/>
      </right>
      <top style="hair">
        <color rgb="FF0070C0"/>
      </top>
      <bottom style="hair">
        <color rgb="FF0070C0"/>
      </bottom>
      <diagonal/>
    </border>
    <border>
      <left style="medium">
        <color rgb="FF0070C0"/>
      </left>
      <right style="thin">
        <color rgb="FF0070C0"/>
      </right>
      <top style="hair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hair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hair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/>
      <bottom style="hair">
        <color rgb="FF0070C0"/>
      </bottom>
      <diagonal/>
    </border>
    <border>
      <left style="thin">
        <color rgb="FF0070C0"/>
      </left>
      <right style="thin">
        <color rgb="FF0070C0"/>
      </right>
      <top/>
      <bottom style="hair">
        <color rgb="FF0070C0"/>
      </bottom>
      <diagonal/>
    </border>
    <border>
      <left style="thin">
        <color rgb="FF0070C0"/>
      </left>
      <right style="medium">
        <color rgb="FF0070C0"/>
      </right>
      <top/>
      <bottom style="hair">
        <color rgb="FF0070C0"/>
      </bottom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 style="hair">
        <color rgb="FF0070C0"/>
      </top>
      <bottom/>
      <diagonal/>
    </border>
    <border>
      <left style="thin">
        <color rgb="FF0070C0"/>
      </left>
      <right style="thin">
        <color rgb="FF0070C0"/>
      </right>
      <top style="hair">
        <color rgb="FF0070C0"/>
      </top>
      <bottom/>
      <diagonal/>
    </border>
    <border>
      <left style="thin">
        <color rgb="FF0070C0"/>
      </left>
      <right style="medium">
        <color rgb="FF0070C0"/>
      </right>
      <top style="hair">
        <color rgb="FF0070C0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9" fontId="2" fillId="0" borderId="6" xfId="0" applyNumberFormat="1" applyFont="1" applyBorder="1" applyAlignment="1">
      <alignment horizontal="center" vertical="center" wrapText="1"/>
    </xf>
    <xf numFmtId="9" fontId="2" fillId="0" borderId="9" xfId="0" applyNumberFormat="1" applyFont="1" applyBorder="1" applyAlignment="1">
      <alignment horizontal="center" vertical="center" wrapText="1"/>
    </xf>
    <xf numFmtId="9" fontId="2" fillId="0" borderId="12" xfId="0" applyNumberFormat="1" applyFont="1" applyBorder="1" applyAlignment="1">
      <alignment horizontal="center" vertical="center" wrapText="1"/>
    </xf>
    <xf numFmtId="9" fontId="2" fillId="0" borderId="15" xfId="0" applyNumberFormat="1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 wrapText="1"/>
    </xf>
    <xf numFmtId="9" fontId="2" fillId="0" borderId="8" xfId="0" applyNumberFormat="1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9" fontId="2" fillId="0" borderId="14" xfId="0" applyNumberFormat="1" applyFont="1" applyBorder="1" applyAlignment="1">
      <alignment horizontal="center" vertical="center" wrapText="1"/>
    </xf>
    <xf numFmtId="9" fontId="2" fillId="0" borderId="17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1"/>
  <sheetViews>
    <sheetView tabSelected="1" view="pageBreakPreview" zoomScale="60" zoomScaleNormal="85" workbookViewId="0">
      <selection activeCell="H7" sqref="H7"/>
    </sheetView>
  </sheetViews>
  <sheetFormatPr defaultRowHeight="18.75" x14ac:dyDescent="0.25"/>
  <cols>
    <col min="1" max="1" width="7.5703125" style="1" customWidth="1"/>
    <col min="2" max="2" width="31" style="1" customWidth="1"/>
    <col min="3" max="3" width="57.5703125" style="1" customWidth="1"/>
    <col min="4" max="4" width="19.140625" style="1" customWidth="1"/>
    <col min="5" max="5" width="23.85546875" style="1" customWidth="1"/>
    <col min="6" max="6" width="37.42578125" style="1" customWidth="1"/>
    <col min="7" max="7" width="19.28515625" style="1" customWidth="1"/>
    <col min="8" max="8" width="25.28515625" style="1" customWidth="1"/>
    <col min="9" max="16384" width="9.140625" style="1"/>
  </cols>
  <sheetData>
    <row r="1" spans="1:8" ht="77.25" customHeight="1" x14ac:dyDescent="0.25">
      <c r="A1" s="47" t="s">
        <v>84</v>
      </c>
      <c r="B1" s="47"/>
      <c r="C1" s="47"/>
      <c r="D1" s="47"/>
      <c r="E1" s="47"/>
      <c r="F1" s="47"/>
      <c r="G1" s="47"/>
      <c r="H1" s="47"/>
    </row>
    <row r="2" spans="1:8" ht="25.5" x14ac:dyDescent="0.25">
      <c r="A2" s="48" t="s">
        <v>0</v>
      </c>
      <c r="B2" s="48"/>
      <c r="C2" s="48"/>
      <c r="D2" s="48"/>
      <c r="E2" s="48"/>
      <c r="F2" s="48"/>
      <c r="G2" s="48"/>
      <c r="H2" s="48"/>
    </row>
    <row r="3" spans="1:8" ht="19.5" thickBot="1" x14ac:dyDescent="0.3"/>
    <row r="4" spans="1:8" ht="39.75" customHeight="1" x14ac:dyDescent="0.25">
      <c r="A4" s="49" t="s">
        <v>1</v>
      </c>
      <c r="B4" s="51" t="s">
        <v>6</v>
      </c>
      <c r="C4" s="51" t="s">
        <v>7</v>
      </c>
      <c r="D4" s="51" t="s">
        <v>8</v>
      </c>
      <c r="E4" s="51" t="s">
        <v>9</v>
      </c>
      <c r="F4" s="51" t="s">
        <v>3</v>
      </c>
      <c r="G4" s="51"/>
      <c r="H4" s="53" t="s">
        <v>10</v>
      </c>
    </row>
    <row r="5" spans="1:8" ht="53.25" customHeight="1" thickBot="1" x14ac:dyDescent="0.3">
      <c r="A5" s="50"/>
      <c r="B5" s="52"/>
      <c r="C5" s="52"/>
      <c r="D5" s="52"/>
      <c r="E5" s="52"/>
      <c r="F5" s="13" t="s">
        <v>4</v>
      </c>
      <c r="G5" s="13" t="s">
        <v>5</v>
      </c>
      <c r="H5" s="54"/>
    </row>
    <row r="6" spans="1:8" ht="19.5" thickBot="1" x14ac:dyDescent="0.3">
      <c r="A6" s="14"/>
      <c r="B6" s="15" t="s">
        <v>76</v>
      </c>
      <c r="C6" s="16" t="s">
        <v>88</v>
      </c>
      <c r="D6" s="16" t="s">
        <v>88</v>
      </c>
      <c r="E6" s="16" t="s">
        <v>88</v>
      </c>
      <c r="F6" s="16" t="s">
        <v>88</v>
      </c>
      <c r="G6" s="16" t="s">
        <v>88</v>
      </c>
      <c r="H6" s="25">
        <f>+H7+H19</f>
        <v>82442019.092999995</v>
      </c>
    </row>
    <row r="7" spans="1:8" ht="37.5" customHeight="1" thickBot="1" x14ac:dyDescent="0.3">
      <c r="A7" s="14"/>
      <c r="B7" s="15" t="s">
        <v>27</v>
      </c>
      <c r="C7" s="16" t="s">
        <v>88</v>
      </c>
      <c r="D7" s="16" t="s">
        <v>88</v>
      </c>
      <c r="E7" s="16" t="s">
        <v>88</v>
      </c>
      <c r="F7" s="16" t="s">
        <v>88</v>
      </c>
      <c r="G7" s="16" t="s">
        <v>88</v>
      </c>
      <c r="H7" s="25">
        <f>SUM(H8:H18)</f>
        <v>18101630.718999997</v>
      </c>
    </row>
    <row r="8" spans="1:8" ht="56.25" x14ac:dyDescent="0.25">
      <c r="A8" s="10">
        <v>1</v>
      </c>
      <c r="B8" s="11" t="s">
        <v>78</v>
      </c>
      <c r="C8" s="11" t="s">
        <v>42</v>
      </c>
      <c r="D8" s="11" t="s">
        <v>75</v>
      </c>
      <c r="E8" s="11" t="s">
        <v>79</v>
      </c>
      <c r="F8" s="11" t="s">
        <v>56</v>
      </c>
      <c r="G8" s="11">
        <v>205911416</v>
      </c>
      <c r="H8" s="26">
        <v>3403897.9870000002</v>
      </c>
    </row>
    <row r="9" spans="1:8" ht="56.25" x14ac:dyDescent="0.25">
      <c r="A9" s="2">
        <f>1+A8</f>
        <v>2</v>
      </c>
      <c r="B9" s="3" t="s">
        <v>78</v>
      </c>
      <c r="C9" s="3" t="s">
        <v>43</v>
      </c>
      <c r="D9" s="3" t="s">
        <v>75</v>
      </c>
      <c r="E9" s="3" t="s">
        <v>79</v>
      </c>
      <c r="F9" s="3" t="s">
        <v>57</v>
      </c>
      <c r="G9" s="3">
        <v>302369353</v>
      </c>
      <c r="H9" s="23">
        <v>812721.53799999994</v>
      </c>
    </row>
    <row r="10" spans="1:8" ht="56.25" x14ac:dyDescent="0.25">
      <c r="A10" s="2">
        <f t="shared" ref="A10:A18" si="0">1+A9</f>
        <v>3</v>
      </c>
      <c r="B10" s="3" t="s">
        <v>78</v>
      </c>
      <c r="C10" s="3" t="s">
        <v>44</v>
      </c>
      <c r="D10" s="3" t="s">
        <v>75</v>
      </c>
      <c r="E10" s="3" t="s">
        <v>79</v>
      </c>
      <c r="F10" s="3" t="s">
        <v>74</v>
      </c>
      <c r="G10" s="3">
        <v>200096682</v>
      </c>
      <c r="H10" s="23">
        <v>2271582.5440000002</v>
      </c>
    </row>
    <row r="11" spans="1:8" ht="56.25" x14ac:dyDescent="0.25">
      <c r="A11" s="2">
        <f t="shared" si="0"/>
        <v>4</v>
      </c>
      <c r="B11" s="3" t="s">
        <v>78</v>
      </c>
      <c r="C11" s="3" t="s">
        <v>45</v>
      </c>
      <c r="D11" s="3" t="s">
        <v>75</v>
      </c>
      <c r="E11" s="3" t="s">
        <v>79</v>
      </c>
      <c r="F11" s="3" t="s">
        <v>59</v>
      </c>
      <c r="G11" s="3">
        <v>205710563</v>
      </c>
      <c r="H11" s="23">
        <v>2318471.8450000002</v>
      </c>
    </row>
    <row r="12" spans="1:8" ht="56.25" x14ac:dyDescent="0.25">
      <c r="A12" s="2">
        <f t="shared" si="0"/>
        <v>5</v>
      </c>
      <c r="B12" s="3" t="s">
        <v>78</v>
      </c>
      <c r="C12" s="3" t="s">
        <v>46</v>
      </c>
      <c r="D12" s="3" t="s">
        <v>75</v>
      </c>
      <c r="E12" s="3" t="s">
        <v>79</v>
      </c>
      <c r="F12" s="3" t="s">
        <v>60</v>
      </c>
      <c r="G12" s="3">
        <v>203076934</v>
      </c>
      <c r="H12" s="23">
        <v>4050900.8709999998</v>
      </c>
    </row>
    <row r="13" spans="1:8" ht="56.25" x14ac:dyDescent="0.25">
      <c r="A13" s="2">
        <f t="shared" si="0"/>
        <v>6</v>
      </c>
      <c r="B13" s="3" t="s">
        <v>78</v>
      </c>
      <c r="C13" s="3" t="s">
        <v>47</v>
      </c>
      <c r="D13" s="3" t="s">
        <v>75</v>
      </c>
      <c r="E13" s="3" t="s">
        <v>79</v>
      </c>
      <c r="F13" s="3" t="s">
        <v>61</v>
      </c>
      <c r="G13" s="3">
        <v>302795742</v>
      </c>
      <c r="H13" s="23">
        <v>2824151.0550000002</v>
      </c>
    </row>
    <row r="14" spans="1:8" ht="56.25" x14ac:dyDescent="0.25">
      <c r="A14" s="2">
        <f t="shared" si="0"/>
        <v>7</v>
      </c>
      <c r="B14" s="3" t="s">
        <v>78</v>
      </c>
      <c r="C14" s="3" t="s">
        <v>48</v>
      </c>
      <c r="D14" s="3" t="s">
        <v>75</v>
      </c>
      <c r="E14" s="3" t="s">
        <v>80</v>
      </c>
      <c r="F14" s="3" t="s">
        <v>62</v>
      </c>
      <c r="G14" s="3">
        <v>305546985</v>
      </c>
      <c r="H14" s="23">
        <v>363328.99</v>
      </c>
    </row>
    <row r="15" spans="1:8" ht="56.25" x14ac:dyDescent="0.25">
      <c r="A15" s="2">
        <f t="shared" si="0"/>
        <v>8</v>
      </c>
      <c r="B15" s="3" t="s">
        <v>78</v>
      </c>
      <c r="C15" s="3" t="s">
        <v>49</v>
      </c>
      <c r="D15" s="3" t="s">
        <v>75</v>
      </c>
      <c r="E15" s="3" t="s">
        <v>80</v>
      </c>
      <c r="F15" s="3" t="s">
        <v>62</v>
      </c>
      <c r="G15" s="3">
        <v>305546985</v>
      </c>
      <c r="H15" s="23">
        <v>287440.22499999998</v>
      </c>
    </row>
    <row r="16" spans="1:8" ht="56.25" x14ac:dyDescent="0.25">
      <c r="A16" s="2">
        <f t="shared" si="0"/>
        <v>9</v>
      </c>
      <c r="B16" s="3" t="s">
        <v>78</v>
      </c>
      <c r="C16" s="3" t="s">
        <v>50</v>
      </c>
      <c r="D16" s="3" t="s">
        <v>75</v>
      </c>
      <c r="E16" s="3" t="s">
        <v>80</v>
      </c>
      <c r="F16" s="3" t="s">
        <v>63</v>
      </c>
      <c r="G16" s="3">
        <v>305550468</v>
      </c>
      <c r="H16" s="23">
        <v>240638.95800000001</v>
      </c>
    </row>
    <row r="17" spans="1:8" ht="56.25" x14ac:dyDescent="0.25">
      <c r="A17" s="2">
        <f t="shared" si="0"/>
        <v>10</v>
      </c>
      <c r="B17" s="3" t="s">
        <v>78</v>
      </c>
      <c r="C17" s="3" t="s">
        <v>51</v>
      </c>
      <c r="D17" s="3" t="s">
        <v>75</v>
      </c>
      <c r="E17" s="3" t="s">
        <v>80</v>
      </c>
      <c r="F17" s="3" t="s">
        <v>63</v>
      </c>
      <c r="G17" s="3">
        <v>305550468</v>
      </c>
      <c r="H17" s="23">
        <v>388044.40899999999</v>
      </c>
    </row>
    <row r="18" spans="1:8" ht="57" thickBot="1" x14ac:dyDescent="0.3">
      <c r="A18" s="20">
        <f t="shared" si="0"/>
        <v>11</v>
      </c>
      <c r="B18" s="21" t="s">
        <v>78</v>
      </c>
      <c r="C18" s="21" t="s">
        <v>52</v>
      </c>
      <c r="D18" s="21" t="s">
        <v>75</v>
      </c>
      <c r="E18" s="21" t="s">
        <v>79</v>
      </c>
      <c r="F18" s="21" t="s">
        <v>59</v>
      </c>
      <c r="G18" s="21">
        <v>205710563</v>
      </c>
      <c r="H18" s="27">
        <v>1140452.297</v>
      </c>
    </row>
    <row r="19" spans="1:8" ht="50.25" customHeight="1" thickBot="1" x14ac:dyDescent="0.3">
      <c r="A19" s="14"/>
      <c r="B19" s="15" t="s">
        <v>28</v>
      </c>
      <c r="C19" s="16" t="s">
        <v>88</v>
      </c>
      <c r="D19" s="16" t="s">
        <v>88</v>
      </c>
      <c r="E19" s="16" t="s">
        <v>88</v>
      </c>
      <c r="F19" s="16" t="s">
        <v>88</v>
      </c>
      <c r="G19" s="16" t="s">
        <v>88</v>
      </c>
      <c r="H19" s="25">
        <f>SUM(H20:H31)</f>
        <v>64340388.373999991</v>
      </c>
    </row>
    <row r="20" spans="1:8" ht="37.5" x14ac:dyDescent="0.25">
      <c r="A20" s="10">
        <v>12</v>
      </c>
      <c r="B20" s="11" t="s">
        <v>78</v>
      </c>
      <c r="C20" s="11" t="s">
        <v>29</v>
      </c>
      <c r="D20" s="11" t="s">
        <v>75</v>
      </c>
      <c r="E20" s="11" t="s">
        <v>79</v>
      </c>
      <c r="F20" s="11" t="s">
        <v>61</v>
      </c>
      <c r="G20" s="11">
        <v>302795742</v>
      </c>
      <c r="H20" s="26">
        <v>7523621.7680000002</v>
      </c>
    </row>
    <row r="21" spans="1:8" ht="37.5" x14ac:dyDescent="0.25">
      <c r="A21" s="2">
        <f>+A20+1</f>
        <v>13</v>
      </c>
      <c r="B21" s="3" t="s">
        <v>78</v>
      </c>
      <c r="C21" s="3" t="s">
        <v>30</v>
      </c>
      <c r="D21" s="3" t="s">
        <v>75</v>
      </c>
      <c r="E21" s="3" t="s">
        <v>79</v>
      </c>
      <c r="F21" s="3" t="s">
        <v>64</v>
      </c>
      <c r="G21" s="3">
        <v>200060238</v>
      </c>
      <c r="H21" s="23">
        <v>7768143.6730000004</v>
      </c>
    </row>
    <row r="22" spans="1:8" ht="37.5" x14ac:dyDescent="0.25">
      <c r="A22" s="2">
        <f t="shared" ref="A22:A31" si="1">+A21+1</f>
        <v>14</v>
      </c>
      <c r="B22" s="3" t="s">
        <v>78</v>
      </c>
      <c r="C22" s="3" t="s">
        <v>31</v>
      </c>
      <c r="D22" s="3" t="s">
        <v>75</v>
      </c>
      <c r="E22" s="3" t="s">
        <v>79</v>
      </c>
      <c r="F22" s="3" t="s">
        <v>65</v>
      </c>
      <c r="G22" s="3">
        <v>203124107</v>
      </c>
      <c r="H22" s="23">
        <v>3562107.3670000001</v>
      </c>
    </row>
    <row r="23" spans="1:8" ht="37.5" x14ac:dyDescent="0.25">
      <c r="A23" s="2">
        <f t="shared" si="1"/>
        <v>15</v>
      </c>
      <c r="B23" s="3" t="s">
        <v>78</v>
      </c>
      <c r="C23" s="3" t="s">
        <v>32</v>
      </c>
      <c r="D23" s="3" t="s">
        <v>75</v>
      </c>
      <c r="E23" s="3" t="s">
        <v>79</v>
      </c>
      <c r="F23" s="3" t="s">
        <v>66</v>
      </c>
      <c r="G23" s="3">
        <v>302834804</v>
      </c>
      <c r="H23" s="23">
        <v>5411872.932</v>
      </c>
    </row>
    <row r="24" spans="1:8" ht="37.5" x14ac:dyDescent="0.25">
      <c r="A24" s="2">
        <f t="shared" si="1"/>
        <v>16</v>
      </c>
      <c r="B24" s="3" t="s">
        <v>78</v>
      </c>
      <c r="C24" s="3" t="s">
        <v>33</v>
      </c>
      <c r="D24" s="3" t="s">
        <v>75</v>
      </c>
      <c r="E24" s="3" t="s">
        <v>79</v>
      </c>
      <c r="F24" s="3" t="s">
        <v>67</v>
      </c>
      <c r="G24" s="3">
        <v>301822914</v>
      </c>
      <c r="H24" s="23">
        <v>7039372.9330000002</v>
      </c>
    </row>
    <row r="25" spans="1:8" ht="37.5" x14ac:dyDescent="0.25">
      <c r="A25" s="2">
        <f t="shared" si="1"/>
        <v>17</v>
      </c>
      <c r="B25" s="3" t="s">
        <v>78</v>
      </c>
      <c r="C25" s="3" t="s">
        <v>34</v>
      </c>
      <c r="D25" s="3" t="s">
        <v>75</v>
      </c>
      <c r="E25" s="3" t="s">
        <v>79</v>
      </c>
      <c r="F25" s="3" t="s">
        <v>68</v>
      </c>
      <c r="G25" s="3">
        <v>200074267</v>
      </c>
      <c r="H25" s="23">
        <v>4614821.6129999999</v>
      </c>
    </row>
    <row r="26" spans="1:8" ht="37.5" x14ac:dyDescent="0.25">
      <c r="A26" s="2">
        <f t="shared" si="1"/>
        <v>18</v>
      </c>
      <c r="B26" s="3" t="s">
        <v>78</v>
      </c>
      <c r="C26" s="3" t="s">
        <v>35</v>
      </c>
      <c r="D26" s="3" t="s">
        <v>75</v>
      </c>
      <c r="E26" s="3" t="s">
        <v>79</v>
      </c>
      <c r="F26" s="3" t="s">
        <v>69</v>
      </c>
      <c r="G26" s="3">
        <v>301991911</v>
      </c>
      <c r="H26" s="23">
        <v>7276787.0789999999</v>
      </c>
    </row>
    <row r="27" spans="1:8" ht="75" x14ac:dyDescent="0.25">
      <c r="A27" s="2">
        <f t="shared" si="1"/>
        <v>19</v>
      </c>
      <c r="B27" s="3" t="s">
        <v>78</v>
      </c>
      <c r="C27" s="3" t="s">
        <v>36</v>
      </c>
      <c r="D27" s="3" t="s">
        <v>75</v>
      </c>
      <c r="E27" s="3" t="s">
        <v>79</v>
      </c>
      <c r="F27" s="3" t="s">
        <v>70</v>
      </c>
      <c r="G27" s="3">
        <v>301097923</v>
      </c>
      <c r="H27" s="23">
        <v>5932252.142</v>
      </c>
    </row>
    <row r="28" spans="1:8" ht="37.5" x14ac:dyDescent="0.25">
      <c r="A28" s="2">
        <f t="shared" si="1"/>
        <v>20</v>
      </c>
      <c r="B28" s="3" t="s">
        <v>78</v>
      </c>
      <c r="C28" s="3" t="s">
        <v>37</v>
      </c>
      <c r="D28" s="3" t="s">
        <v>75</v>
      </c>
      <c r="E28" s="3" t="s">
        <v>79</v>
      </c>
      <c r="F28" s="3" t="s">
        <v>71</v>
      </c>
      <c r="G28" s="3">
        <v>301480638</v>
      </c>
      <c r="H28" s="23">
        <v>2748000.486</v>
      </c>
    </row>
    <row r="29" spans="1:8" ht="37.5" x14ac:dyDescent="0.25">
      <c r="A29" s="2">
        <f t="shared" si="1"/>
        <v>21</v>
      </c>
      <c r="B29" s="3" t="s">
        <v>78</v>
      </c>
      <c r="C29" s="3" t="s">
        <v>38</v>
      </c>
      <c r="D29" s="3" t="s">
        <v>75</v>
      </c>
      <c r="E29" s="3" t="s">
        <v>79</v>
      </c>
      <c r="F29" s="3" t="s">
        <v>58</v>
      </c>
      <c r="G29" s="3"/>
      <c r="H29" s="23">
        <v>0</v>
      </c>
    </row>
    <row r="30" spans="1:8" ht="37.5" x14ac:dyDescent="0.25">
      <c r="A30" s="2">
        <f t="shared" si="1"/>
        <v>22</v>
      </c>
      <c r="B30" s="3" t="s">
        <v>78</v>
      </c>
      <c r="C30" s="3" t="s">
        <v>39</v>
      </c>
      <c r="D30" s="3" t="s">
        <v>75</v>
      </c>
      <c r="E30" s="3" t="s">
        <v>79</v>
      </c>
      <c r="F30" s="3" t="s">
        <v>72</v>
      </c>
      <c r="G30" s="3">
        <v>301129485</v>
      </c>
      <c r="H30" s="23">
        <v>6073237.6059999997</v>
      </c>
    </row>
    <row r="31" spans="1:8" ht="38.25" thickBot="1" x14ac:dyDescent="0.3">
      <c r="A31" s="6">
        <f t="shared" si="1"/>
        <v>23</v>
      </c>
      <c r="B31" s="7" t="s">
        <v>78</v>
      </c>
      <c r="C31" s="7" t="s">
        <v>40</v>
      </c>
      <c r="D31" s="7" t="s">
        <v>75</v>
      </c>
      <c r="E31" s="7" t="s">
        <v>79</v>
      </c>
      <c r="F31" s="7" t="s">
        <v>73</v>
      </c>
      <c r="G31" s="7">
        <v>201311983</v>
      </c>
      <c r="H31" s="24">
        <v>6390170.7750000004</v>
      </c>
    </row>
  </sheetData>
  <mergeCells count="9">
    <mergeCell ref="A1:H1"/>
    <mergeCell ref="A2:H2"/>
    <mergeCell ref="A4:A5"/>
    <mergeCell ref="B4:B5"/>
    <mergeCell ref="C4:C5"/>
    <mergeCell ref="D4:D5"/>
    <mergeCell ref="E4:E5"/>
    <mergeCell ref="F4:G4"/>
    <mergeCell ref="H4:H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0"/>
  <sheetViews>
    <sheetView tabSelected="1" zoomScale="85" zoomScaleNormal="85" workbookViewId="0">
      <selection activeCell="H7" sqref="H7"/>
    </sheetView>
  </sheetViews>
  <sheetFormatPr defaultRowHeight="18.75" x14ac:dyDescent="0.25"/>
  <cols>
    <col min="1" max="1" width="7.5703125" style="1" customWidth="1"/>
    <col min="2" max="2" width="51.7109375" style="1" customWidth="1"/>
    <col min="3" max="3" width="32.7109375" style="1" bestFit="1" customWidth="1"/>
    <col min="4" max="4" width="21.7109375" style="1" bestFit="1" customWidth="1"/>
    <col min="5" max="5" width="25.140625" style="1" customWidth="1"/>
    <col min="6" max="6" width="19" style="1" customWidth="1"/>
    <col min="7" max="7" width="19.28515625" style="1" customWidth="1"/>
    <col min="8" max="8" width="29.140625" style="1" customWidth="1"/>
    <col min="9" max="16384" width="9.140625" style="1"/>
  </cols>
  <sheetData>
    <row r="1" spans="1:8" ht="77.25" customHeight="1" x14ac:dyDescent="0.25">
      <c r="A1" s="47" t="s">
        <v>85</v>
      </c>
      <c r="B1" s="47"/>
      <c r="C1" s="47"/>
      <c r="D1" s="47"/>
      <c r="E1" s="47"/>
      <c r="F1" s="47"/>
      <c r="G1" s="47"/>
      <c r="H1" s="47"/>
    </row>
    <row r="2" spans="1:8" ht="25.5" x14ac:dyDescent="0.25">
      <c r="A2" s="48" t="s">
        <v>0</v>
      </c>
      <c r="B2" s="48"/>
      <c r="C2" s="48"/>
      <c r="D2" s="48"/>
      <c r="E2" s="48"/>
      <c r="F2" s="48"/>
      <c r="G2" s="48"/>
      <c r="H2" s="48"/>
    </row>
    <row r="4" spans="1:8" ht="19.5" thickBot="1" x14ac:dyDescent="0.3"/>
    <row r="5" spans="1:8" ht="39.75" customHeight="1" x14ac:dyDescent="0.25">
      <c r="A5" s="49" t="s">
        <v>1</v>
      </c>
      <c r="B5" s="51" t="s">
        <v>11</v>
      </c>
      <c r="C5" s="51" t="s">
        <v>12</v>
      </c>
      <c r="D5" s="51" t="s">
        <v>13</v>
      </c>
      <c r="E5" s="51"/>
      <c r="F5" s="51" t="s">
        <v>14</v>
      </c>
      <c r="G5" s="51" t="s">
        <v>15</v>
      </c>
      <c r="H5" s="53" t="s">
        <v>16</v>
      </c>
    </row>
    <row r="6" spans="1:8" ht="103.5" customHeight="1" thickBot="1" x14ac:dyDescent="0.3">
      <c r="A6" s="50"/>
      <c r="B6" s="52"/>
      <c r="C6" s="52"/>
      <c r="D6" s="13" t="s">
        <v>17</v>
      </c>
      <c r="E6" s="13" t="s">
        <v>18</v>
      </c>
      <c r="F6" s="52"/>
      <c r="G6" s="52"/>
      <c r="H6" s="54"/>
    </row>
    <row r="7" spans="1:8" ht="32.25" customHeight="1" thickBot="1" x14ac:dyDescent="0.3">
      <c r="A7" s="14"/>
      <c r="B7" s="15" t="s">
        <v>81</v>
      </c>
      <c r="C7" s="15"/>
      <c r="D7" s="17">
        <f>+D8+D9+D10</f>
        <v>99198000</v>
      </c>
      <c r="E7" s="17">
        <f>+E8+E9+E10</f>
        <v>0</v>
      </c>
      <c r="F7" s="17">
        <f t="shared" ref="F7:G7" si="0">+F8+F9+F10</f>
        <v>7505010.0769999996</v>
      </c>
      <c r="G7" s="17">
        <f t="shared" si="0"/>
        <v>1828261.6510000001</v>
      </c>
      <c r="H7" s="31">
        <f>+F7/D7</f>
        <v>7.5656868858243104E-2</v>
      </c>
    </row>
    <row r="8" spans="1:8" ht="31.5" customHeight="1" x14ac:dyDescent="0.25">
      <c r="A8" s="10">
        <v>1</v>
      </c>
      <c r="B8" s="11" t="s">
        <v>27</v>
      </c>
      <c r="C8" s="11">
        <v>11</v>
      </c>
      <c r="D8" s="19">
        <v>13114500</v>
      </c>
      <c r="E8" s="19">
        <v>0</v>
      </c>
      <c r="F8" s="19">
        <v>1903679.4339999999</v>
      </c>
      <c r="G8" s="19">
        <v>629277.65099999995</v>
      </c>
      <c r="H8" s="30">
        <f>+F8/D8</f>
        <v>0.14515836928590489</v>
      </c>
    </row>
    <row r="9" spans="1:8" ht="31.5" customHeight="1" x14ac:dyDescent="0.25">
      <c r="A9" s="2">
        <f>1+A8</f>
        <v>2</v>
      </c>
      <c r="B9" s="3" t="s">
        <v>28</v>
      </c>
      <c r="C9" s="3">
        <v>12</v>
      </c>
      <c r="D9" s="5">
        <v>81948000</v>
      </c>
      <c r="E9" s="5">
        <v>0</v>
      </c>
      <c r="F9" s="5">
        <v>3270409.6430000002</v>
      </c>
      <c r="G9" s="5">
        <v>1198984</v>
      </c>
      <c r="H9" s="28">
        <f t="shared" ref="H9:H10" si="1">+F9/D9</f>
        <v>3.9908352162346859E-2</v>
      </c>
    </row>
    <row r="10" spans="1:8" ht="31.5" customHeight="1" thickBot="1" x14ac:dyDescent="0.3">
      <c r="A10" s="6">
        <f t="shared" ref="A10" si="2">1+A9</f>
        <v>3</v>
      </c>
      <c r="B10" s="7" t="s">
        <v>41</v>
      </c>
      <c r="C10" s="7">
        <v>0</v>
      </c>
      <c r="D10" s="8">
        <v>4135500</v>
      </c>
      <c r="E10" s="8">
        <v>0</v>
      </c>
      <c r="F10" s="8">
        <v>2330921</v>
      </c>
      <c r="G10" s="8">
        <v>0</v>
      </c>
      <c r="H10" s="29">
        <f t="shared" si="1"/>
        <v>0.56363704509732804</v>
      </c>
    </row>
  </sheetData>
  <mergeCells count="9">
    <mergeCell ref="A1:H1"/>
    <mergeCell ref="A2:H2"/>
    <mergeCell ref="A5:A6"/>
    <mergeCell ref="B5:B6"/>
    <mergeCell ref="C5:C6"/>
    <mergeCell ref="D5:E5"/>
    <mergeCell ref="F5:F6"/>
    <mergeCell ref="G5:G6"/>
    <mergeCell ref="H5:H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7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3"/>
  <sheetViews>
    <sheetView tabSelected="1" view="pageBreakPreview" topLeftCell="A16" zoomScale="60" zoomScaleNormal="85" workbookViewId="0">
      <selection activeCell="H7" sqref="H7"/>
    </sheetView>
  </sheetViews>
  <sheetFormatPr defaultRowHeight="18.75" x14ac:dyDescent="0.25"/>
  <cols>
    <col min="1" max="1" width="7.5703125" style="1" customWidth="1"/>
    <col min="2" max="2" width="60.85546875" style="1" customWidth="1"/>
    <col min="3" max="3" width="19.28515625" style="1" customWidth="1"/>
    <col min="4" max="4" width="17.7109375" style="1" customWidth="1"/>
    <col min="5" max="5" width="22.42578125" style="1" customWidth="1"/>
    <col min="6" max="6" width="26.140625" style="1" customWidth="1"/>
    <col min="7" max="7" width="26.5703125" style="1" customWidth="1"/>
    <col min="8" max="8" width="19" style="1" customWidth="1"/>
    <col min="9" max="10" width="19.28515625" style="1" customWidth="1"/>
    <col min="11" max="11" width="29.140625" style="1" customWidth="1"/>
    <col min="12" max="16384" width="9.140625" style="1"/>
  </cols>
  <sheetData>
    <row r="1" spans="1:11" ht="57" customHeight="1" x14ac:dyDescent="0.25">
      <c r="A1" s="47" t="s">
        <v>86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33" customHeight="1" x14ac:dyDescent="0.2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9.5" thickBot="1" x14ac:dyDescent="0.3"/>
    <row r="4" spans="1:11" ht="39.75" customHeight="1" x14ac:dyDescent="0.25">
      <c r="A4" s="49" t="s">
        <v>1</v>
      </c>
      <c r="B4" s="51" t="s">
        <v>19</v>
      </c>
      <c r="C4" s="51" t="s">
        <v>20</v>
      </c>
      <c r="D4" s="51" t="s">
        <v>21</v>
      </c>
      <c r="E4" s="51" t="s">
        <v>2</v>
      </c>
      <c r="F4" s="51" t="s">
        <v>13</v>
      </c>
      <c r="G4" s="51"/>
      <c r="H4" s="51" t="s">
        <v>14</v>
      </c>
      <c r="I4" s="51" t="s">
        <v>15</v>
      </c>
      <c r="J4" s="51" t="s">
        <v>22</v>
      </c>
      <c r="K4" s="53" t="s">
        <v>23</v>
      </c>
    </row>
    <row r="5" spans="1:11" ht="95.25" customHeight="1" thickBot="1" x14ac:dyDescent="0.3">
      <c r="A5" s="50"/>
      <c r="B5" s="52"/>
      <c r="C5" s="52"/>
      <c r="D5" s="52"/>
      <c r="E5" s="52"/>
      <c r="F5" s="13" t="s">
        <v>24</v>
      </c>
      <c r="G5" s="13" t="s">
        <v>25</v>
      </c>
      <c r="H5" s="52"/>
      <c r="I5" s="52"/>
      <c r="J5" s="52"/>
      <c r="K5" s="54"/>
    </row>
    <row r="6" spans="1:11" ht="19.5" thickBot="1" x14ac:dyDescent="0.3">
      <c r="A6" s="14"/>
      <c r="B6" s="15" t="s">
        <v>76</v>
      </c>
      <c r="C6" s="16"/>
      <c r="D6" s="16"/>
      <c r="E6" s="40">
        <f>+E7+E19+E33</f>
        <v>82442019.092999995</v>
      </c>
      <c r="F6" s="40">
        <f>+F7+F19+F33</f>
        <v>99198000</v>
      </c>
      <c r="G6" s="40">
        <f t="shared" ref="G6:I6" si="0">+G7+G19+G33</f>
        <v>0</v>
      </c>
      <c r="H6" s="40">
        <f t="shared" si="0"/>
        <v>7505010.0769999996</v>
      </c>
      <c r="I6" s="40">
        <f t="shared" si="0"/>
        <v>1828261.6510000001</v>
      </c>
      <c r="J6" s="35">
        <f>+H6/F6</f>
        <v>7.5656868858243104E-2</v>
      </c>
      <c r="K6" s="18" t="s">
        <v>77</v>
      </c>
    </row>
    <row r="7" spans="1:11" ht="19.5" thickBot="1" x14ac:dyDescent="0.3">
      <c r="A7" s="14"/>
      <c r="B7" s="15" t="s">
        <v>27</v>
      </c>
      <c r="C7" s="16"/>
      <c r="D7" s="16"/>
      <c r="E7" s="40">
        <f>SUM(E8:E18)</f>
        <v>18101630.718999997</v>
      </c>
      <c r="F7" s="40">
        <f>SUM(F8:F18)</f>
        <v>13114500</v>
      </c>
      <c r="G7" s="40">
        <f t="shared" ref="G7:I7" si="1">SUM(G8:G18)</f>
        <v>0</v>
      </c>
      <c r="H7" s="40">
        <f t="shared" si="1"/>
        <v>1903679.4339999999</v>
      </c>
      <c r="I7" s="40">
        <f t="shared" si="1"/>
        <v>629277.65099999995</v>
      </c>
      <c r="J7" s="35">
        <f t="shared" ref="J7:J33" si="2">+H7/F7</f>
        <v>0.14515836928590489</v>
      </c>
      <c r="K7" s="18" t="s">
        <v>77</v>
      </c>
    </row>
    <row r="8" spans="1:11" ht="56.25" x14ac:dyDescent="0.25">
      <c r="A8" s="10">
        <v>1</v>
      </c>
      <c r="B8" s="11" t="s">
        <v>42</v>
      </c>
      <c r="C8" s="11" t="s">
        <v>55</v>
      </c>
      <c r="D8" s="11" t="s">
        <v>82</v>
      </c>
      <c r="E8" s="41">
        <v>3403897.9870000002</v>
      </c>
      <c r="F8" s="41">
        <v>2736456</v>
      </c>
      <c r="G8" s="41"/>
      <c r="H8" s="41">
        <v>327075.70900000003</v>
      </c>
      <c r="I8" s="41">
        <v>292696.69099999999</v>
      </c>
      <c r="J8" s="34">
        <f t="shared" si="2"/>
        <v>0.11952529439537855</v>
      </c>
      <c r="K8" s="12" t="s">
        <v>83</v>
      </c>
    </row>
    <row r="9" spans="1:11" ht="56.25" x14ac:dyDescent="0.25">
      <c r="A9" s="37">
        <f>+A8+1</f>
        <v>2</v>
      </c>
      <c r="B9" s="3" t="s">
        <v>43</v>
      </c>
      <c r="C9" s="3" t="s">
        <v>54</v>
      </c>
      <c r="D9" s="3" t="s">
        <v>82</v>
      </c>
      <c r="E9" s="42">
        <v>812721.53799999994</v>
      </c>
      <c r="F9" s="42">
        <v>815144</v>
      </c>
      <c r="G9" s="42"/>
      <c r="H9" s="42">
        <v>249106.61300000001</v>
      </c>
      <c r="I9" s="42">
        <v>27979.152000000002</v>
      </c>
      <c r="J9" s="32">
        <f t="shared" si="2"/>
        <v>0.30559829060877591</v>
      </c>
      <c r="K9" s="4" t="s">
        <v>83</v>
      </c>
    </row>
    <row r="10" spans="1:11" ht="56.25" x14ac:dyDescent="0.25">
      <c r="A10" s="37">
        <f t="shared" ref="A10:A18" si="3">+A9+1</f>
        <v>3</v>
      </c>
      <c r="B10" s="3" t="s">
        <v>44</v>
      </c>
      <c r="C10" s="3" t="s">
        <v>54</v>
      </c>
      <c r="D10" s="3" t="s">
        <v>82</v>
      </c>
      <c r="E10" s="42">
        <v>2271582.5440000002</v>
      </c>
      <c r="F10" s="42">
        <v>2256046</v>
      </c>
      <c r="G10" s="42"/>
      <c r="H10" s="42">
        <v>4999</v>
      </c>
      <c r="I10" s="42">
        <v>4999</v>
      </c>
      <c r="J10" s="32">
        <f t="shared" si="2"/>
        <v>2.2158236135256105E-3</v>
      </c>
      <c r="K10" s="4" t="s">
        <v>83</v>
      </c>
    </row>
    <row r="11" spans="1:11" ht="56.25" x14ac:dyDescent="0.25">
      <c r="A11" s="37">
        <f t="shared" si="3"/>
        <v>4</v>
      </c>
      <c r="B11" s="3" t="s">
        <v>45</v>
      </c>
      <c r="C11" s="3" t="s">
        <v>55</v>
      </c>
      <c r="D11" s="3" t="s">
        <v>82</v>
      </c>
      <c r="E11" s="42">
        <v>2318471.8450000002</v>
      </c>
      <c r="F11" s="42">
        <v>463499</v>
      </c>
      <c r="G11" s="42"/>
      <c r="H11" s="42">
        <v>66717.200000000012</v>
      </c>
      <c r="I11" s="42">
        <v>67113.2</v>
      </c>
      <c r="J11" s="32">
        <f t="shared" si="2"/>
        <v>0.14394248962780937</v>
      </c>
      <c r="K11" s="4" t="s">
        <v>83</v>
      </c>
    </row>
    <row r="12" spans="1:11" ht="56.25" x14ac:dyDescent="0.25">
      <c r="A12" s="37">
        <f t="shared" si="3"/>
        <v>5</v>
      </c>
      <c r="B12" s="3" t="s">
        <v>46</v>
      </c>
      <c r="C12" s="3" t="s">
        <v>55</v>
      </c>
      <c r="D12" s="3" t="s">
        <v>82</v>
      </c>
      <c r="E12" s="42">
        <v>4050900.8709999998</v>
      </c>
      <c r="F12" s="42">
        <v>2682530</v>
      </c>
      <c r="G12" s="42"/>
      <c r="H12" s="42">
        <v>412129.49800000002</v>
      </c>
      <c r="I12" s="42">
        <v>75058.813999999998</v>
      </c>
      <c r="J12" s="32">
        <f t="shared" si="2"/>
        <v>0.15363462775812387</v>
      </c>
      <c r="K12" s="4" t="s">
        <v>83</v>
      </c>
    </row>
    <row r="13" spans="1:11" ht="56.25" x14ac:dyDescent="0.25">
      <c r="A13" s="37">
        <f t="shared" si="3"/>
        <v>6</v>
      </c>
      <c r="B13" s="3" t="s">
        <v>47</v>
      </c>
      <c r="C13" s="3" t="s">
        <v>55</v>
      </c>
      <c r="D13" s="3" t="s">
        <v>82</v>
      </c>
      <c r="E13" s="42">
        <v>2824151.0550000002</v>
      </c>
      <c r="F13" s="42">
        <v>1755500</v>
      </c>
      <c r="G13" s="42"/>
      <c r="H13" s="42">
        <v>266372.02899999998</v>
      </c>
      <c r="I13" s="42">
        <v>79713.02900000001</v>
      </c>
      <c r="J13" s="32">
        <f t="shared" si="2"/>
        <v>0.15173570435773284</v>
      </c>
      <c r="K13" s="4" t="s">
        <v>83</v>
      </c>
    </row>
    <row r="14" spans="1:11" ht="56.25" x14ac:dyDescent="0.25">
      <c r="A14" s="37">
        <f t="shared" si="3"/>
        <v>7</v>
      </c>
      <c r="B14" s="3" t="s">
        <v>48</v>
      </c>
      <c r="C14" s="3" t="s">
        <v>54</v>
      </c>
      <c r="D14" s="3" t="s">
        <v>82</v>
      </c>
      <c r="E14" s="42">
        <v>363328.99</v>
      </c>
      <c r="F14" s="42">
        <v>361000</v>
      </c>
      <c r="G14" s="42"/>
      <c r="H14" s="42">
        <v>113596.088</v>
      </c>
      <c r="I14" s="42">
        <v>13862.391</v>
      </c>
      <c r="J14" s="32">
        <f t="shared" si="2"/>
        <v>0.31467060387811635</v>
      </c>
      <c r="K14" s="4" t="s">
        <v>83</v>
      </c>
    </row>
    <row r="15" spans="1:11" ht="56.25" x14ac:dyDescent="0.25">
      <c r="A15" s="37">
        <f t="shared" si="3"/>
        <v>8</v>
      </c>
      <c r="B15" s="3" t="s">
        <v>49</v>
      </c>
      <c r="C15" s="3" t="s">
        <v>54</v>
      </c>
      <c r="D15" s="3" t="s">
        <v>82</v>
      </c>
      <c r="E15" s="42">
        <v>287440.22499999998</v>
      </c>
      <c r="F15" s="42">
        <v>291109</v>
      </c>
      <c r="G15" s="42"/>
      <c r="H15" s="42">
        <v>90846.570999999996</v>
      </c>
      <c r="I15" s="42">
        <v>15050.503000000001</v>
      </c>
      <c r="J15" s="32">
        <f t="shared" si="2"/>
        <v>0.31207063677179336</v>
      </c>
      <c r="K15" s="4" t="s">
        <v>83</v>
      </c>
    </row>
    <row r="16" spans="1:11" ht="56.25" x14ac:dyDescent="0.25">
      <c r="A16" s="37">
        <f t="shared" si="3"/>
        <v>9</v>
      </c>
      <c r="B16" s="3" t="s">
        <v>50</v>
      </c>
      <c r="C16" s="3" t="s">
        <v>54</v>
      </c>
      <c r="D16" s="3" t="s">
        <v>82</v>
      </c>
      <c r="E16" s="42">
        <v>240638.95800000001</v>
      </c>
      <c r="F16" s="42">
        <v>245427</v>
      </c>
      <c r="G16" s="42"/>
      <c r="H16" s="42">
        <v>76758.167000000001</v>
      </c>
      <c r="I16" s="42">
        <v>11532.48</v>
      </c>
      <c r="J16" s="32">
        <f t="shared" si="2"/>
        <v>0.31275355604721566</v>
      </c>
      <c r="K16" s="4" t="s">
        <v>83</v>
      </c>
    </row>
    <row r="17" spans="1:11" ht="56.25" x14ac:dyDescent="0.25">
      <c r="A17" s="37">
        <f t="shared" si="3"/>
        <v>10</v>
      </c>
      <c r="B17" s="3" t="s">
        <v>51</v>
      </c>
      <c r="C17" s="3" t="s">
        <v>54</v>
      </c>
      <c r="D17" s="3" t="s">
        <v>82</v>
      </c>
      <c r="E17" s="42">
        <v>388044.40899999999</v>
      </c>
      <c r="F17" s="42">
        <v>387593</v>
      </c>
      <c r="G17" s="42"/>
      <c r="H17" s="42">
        <v>121010.71400000001</v>
      </c>
      <c r="I17" s="42">
        <v>13367.391</v>
      </c>
      <c r="J17" s="32">
        <f t="shared" si="2"/>
        <v>0.31221078296047661</v>
      </c>
      <c r="K17" s="4" t="s">
        <v>83</v>
      </c>
    </row>
    <row r="18" spans="1:11" ht="72" customHeight="1" thickBot="1" x14ac:dyDescent="0.3">
      <c r="A18" s="38">
        <f t="shared" si="3"/>
        <v>11</v>
      </c>
      <c r="B18" s="21" t="s">
        <v>52</v>
      </c>
      <c r="C18" s="21" t="s">
        <v>54</v>
      </c>
      <c r="D18" s="21" t="s">
        <v>82</v>
      </c>
      <c r="E18" s="43">
        <v>1140452.297</v>
      </c>
      <c r="F18" s="43">
        <v>1120196</v>
      </c>
      <c r="G18" s="43"/>
      <c r="H18" s="43">
        <v>175067.845</v>
      </c>
      <c r="I18" s="43">
        <v>27905</v>
      </c>
      <c r="J18" s="36">
        <f t="shared" si="2"/>
        <v>0.1562832263282497</v>
      </c>
      <c r="K18" s="22" t="s">
        <v>83</v>
      </c>
    </row>
    <row r="19" spans="1:11" ht="32.25" customHeight="1" thickBot="1" x14ac:dyDescent="0.3">
      <c r="A19" s="14"/>
      <c r="B19" s="15" t="s">
        <v>28</v>
      </c>
      <c r="C19" s="16"/>
      <c r="D19" s="16"/>
      <c r="E19" s="40">
        <f>SUM(E20:E32)</f>
        <v>64340388.373999991</v>
      </c>
      <c r="F19" s="40">
        <f>SUM(F20:F32)</f>
        <v>81948000</v>
      </c>
      <c r="G19" s="44"/>
      <c r="H19" s="40">
        <f>SUM(H20:H32)</f>
        <v>3270409.6429999997</v>
      </c>
      <c r="I19" s="40">
        <f>SUM(I20:I32)</f>
        <v>1198984</v>
      </c>
      <c r="J19" s="35">
        <f t="shared" si="2"/>
        <v>3.9908352162346852E-2</v>
      </c>
      <c r="K19" s="18" t="s">
        <v>77</v>
      </c>
    </row>
    <row r="20" spans="1:11" ht="37.5" x14ac:dyDescent="0.25">
      <c r="A20" s="10">
        <v>1</v>
      </c>
      <c r="B20" s="11" t="s">
        <v>29</v>
      </c>
      <c r="C20" s="11" t="s">
        <v>54</v>
      </c>
      <c r="D20" s="11" t="s">
        <v>53</v>
      </c>
      <c r="E20" s="41">
        <v>7523621.7680000002</v>
      </c>
      <c r="F20" s="41">
        <v>6700000</v>
      </c>
      <c r="G20" s="41"/>
      <c r="H20" s="41">
        <v>0</v>
      </c>
      <c r="I20" s="41">
        <v>0</v>
      </c>
      <c r="J20" s="34">
        <f t="shared" si="2"/>
        <v>0</v>
      </c>
      <c r="K20" s="12" t="s">
        <v>83</v>
      </c>
    </row>
    <row r="21" spans="1:11" ht="37.5" x14ac:dyDescent="0.25">
      <c r="A21" s="37">
        <f>+A20+1</f>
        <v>2</v>
      </c>
      <c r="B21" s="3" t="s">
        <v>30</v>
      </c>
      <c r="C21" s="3" t="s">
        <v>54</v>
      </c>
      <c r="D21" s="3" t="s">
        <v>53</v>
      </c>
      <c r="E21" s="42">
        <v>7768143.6730000004</v>
      </c>
      <c r="F21" s="42">
        <v>7673555</v>
      </c>
      <c r="G21" s="42"/>
      <c r="H21" s="42">
        <v>19000</v>
      </c>
      <c r="I21" s="42">
        <v>182681</v>
      </c>
      <c r="J21" s="32">
        <f t="shared" si="2"/>
        <v>2.4760362048620228E-3</v>
      </c>
      <c r="K21" s="4" t="s">
        <v>83</v>
      </c>
    </row>
    <row r="22" spans="1:11" ht="37.5" x14ac:dyDescent="0.25">
      <c r="A22" s="37">
        <f t="shared" ref="A22:A33" si="4">+A21+1</f>
        <v>3</v>
      </c>
      <c r="B22" s="3" t="s">
        <v>31</v>
      </c>
      <c r="C22" s="3" t="s">
        <v>54</v>
      </c>
      <c r="D22" s="3" t="s">
        <v>53</v>
      </c>
      <c r="E22" s="42">
        <v>3562107.3670000001</v>
      </c>
      <c r="F22" s="42">
        <v>3561512</v>
      </c>
      <c r="G22" s="42"/>
      <c r="H22" s="42">
        <v>20000</v>
      </c>
      <c r="I22" s="42">
        <v>101421</v>
      </c>
      <c r="J22" s="32">
        <f t="shared" si="2"/>
        <v>5.6155924787000579E-3</v>
      </c>
      <c r="K22" s="4" t="s">
        <v>83</v>
      </c>
    </row>
    <row r="23" spans="1:11" ht="37.5" x14ac:dyDescent="0.25">
      <c r="A23" s="37">
        <f t="shared" si="4"/>
        <v>4</v>
      </c>
      <c r="B23" s="3" t="s">
        <v>32</v>
      </c>
      <c r="C23" s="3" t="s">
        <v>54</v>
      </c>
      <c r="D23" s="3" t="s">
        <v>53</v>
      </c>
      <c r="E23" s="42">
        <v>5411872.932</v>
      </c>
      <c r="F23" s="42">
        <v>5339225</v>
      </c>
      <c r="G23" s="42"/>
      <c r="H23" s="42">
        <v>18000</v>
      </c>
      <c r="I23" s="42">
        <v>132718</v>
      </c>
      <c r="J23" s="32">
        <f t="shared" si="2"/>
        <v>3.371275793771568E-3</v>
      </c>
      <c r="K23" s="4" t="s">
        <v>83</v>
      </c>
    </row>
    <row r="24" spans="1:11" ht="37.5" x14ac:dyDescent="0.25">
      <c r="A24" s="37">
        <f t="shared" si="4"/>
        <v>5</v>
      </c>
      <c r="B24" s="3" t="s">
        <v>33</v>
      </c>
      <c r="C24" s="3" t="s">
        <v>54</v>
      </c>
      <c r="D24" s="3" t="s">
        <v>53</v>
      </c>
      <c r="E24" s="42">
        <v>7039372.9330000002</v>
      </c>
      <c r="F24" s="42">
        <v>6936323</v>
      </c>
      <c r="G24" s="42"/>
      <c r="H24" s="42">
        <v>1074905.94</v>
      </c>
      <c r="I24" s="42">
        <v>166894</v>
      </c>
      <c r="J24" s="32">
        <f t="shared" si="2"/>
        <v>0.15496768821175139</v>
      </c>
      <c r="K24" s="4" t="s">
        <v>83</v>
      </c>
    </row>
    <row r="25" spans="1:11" ht="37.5" x14ac:dyDescent="0.25">
      <c r="A25" s="37">
        <f t="shared" si="4"/>
        <v>6</v>
      </c>
      <c r="B25" s="3" t="s">
        <v>34</v>
      </c>
      <c r="C25" s="3" t="s">
        <v>54</v>
      </c>
      <c r="D25" s="3" t="s">
        <v>53</v>
      </c>
      <c r="E25" s="42">
        <v>4614821.6129999999</v>
      </c>
      <c r="F25" s="42">
        <v>4554268</v>
      </c>
      <c r="G25" s="42"/>
      <c r="H25" s="42">
        <v>19000</v>
      </c>
      <c r="I25" s="42">
        <v>91748</v>
      </c>
      <c r="J25" s="32">
        <f t="shared" si="2"/>
        <v>4.171910831773624E-3</v>
      </c>
      <c r="K25" s="4" t="s">
        <v>83</v>
      </c>
    </row>
    <row r="26" spans="1:11" ht="37.5" x14ac:dyDescent="0.25">
      <c r="A26" s="37">
        <f t="shared" si="4"/>
        <v>7</v>
      </c>
      <c r="B26" s="3" t="s">
        <v>35</v>
      </c>
      <c r="C26" s="3" t="s">
        <v>54</v>
      </c>
      <c r="D26" s="3" t="s">
        <v>53</v>
      </c>
      <c r="E26" s="42">
        <v>7276787.0789999999</v>
      </c>
      <c r="F26" s="42">
        <v>7189867</v>
      </c>
      <c r="G26" s="42"/>
      <c r="H26" s="42">
        <v>1112518.0619999999</v>
      </c>
      <c r="I26" s="42">
        <v>171368</v>
      </c>
      <c r="J26" s="32">
        <f t="shared" si="2"/>
        <v>0.15473416434546006</v>
      </c>
      <c r="K26" s="4" t="s">
        <v>83</v>
      </c>
    </row>
    <row r="27" spans="1:11" ht="56.25" x14ac:dyDescent="0.25">
      <c r="A27" s="37">
        <f t="shared" si="4"/>
        <v>8</v>
      </c>
      <c r="B27" s="3" t="s">
        <v>36</v>
      </c>
      <c r="C27" s="3" t="s">
        <v>54</v>
      </c>
      <c r="D27" s="3" t="s">
        <v>53</v>
      </c>
      <c r="E27" s="42">
        <v>5932252.142</v>
      </c>
      <c r="F27" s="42">
        <v>5855804</v>
      </c>
      <c r="G27" s="42"/>
      <c r="H27" s="42">
        <v>19000</v>
      </c>
      <c r="I27" s="42">
        <v>144922</v>
      </c>
      <c r="J27" s="32">
        <f t="shared" si="2"/>
        <v>3.2446441171869824E-3</v>
      </c>
      <c r="K27" s="4" t="s">
        <v>83</v>
      </c>
    </row>
    <row r="28" spans="1:11" ht="37.5" x14ac:dyDescent="0.25">
      <c r="A28" s="37">
        <f t="shared" si="4"/>
        <v>9</v>
      </c>
      <c r="B28" s="3" t="s">
        <v>37</v>
      </c>
      <c r="C28" s="3" t="s">
        <v>54</v>
      </c>
      <c r="D28" s="3" t="s">
        <v>53</v>
      </c>
      <c r="E28" s="42">
        <v>2748000.486</v>
      </c>
      <c r="F28" s="42">
        <v>2802168</v>
      </c>
      <c r="G28" s="42"/>
      <c r="H28" s="42">
        <v>20000</v>
      </c>
      <c r="I28" s="42">
        <v>20000</v>
      </c>
      <c r="J28" s="32">
        <f t="shared" si="2"/>
        <v>7.1373308095731593E-3</v>
      </c>
      <c r="K28" s="4" t="s">
        <v>83</v>
      </c>
    </row>
    <row r="29" spans="1:11" ht="37.5" x14ac:dyDescent="0.25">
      <c r="A29" s="37">
        <f t="shared" si="4"/>
        <v>10</v>
      </c>
      <c r="B29" s="3" t="s">
        <v>38</v>
      </c>
      <c r="C29" s="3" t="s">
        <v>54</v>
      </c>
      <c r="D29" s="3" t="s">
        <v>53</v>
      </c>
      <c r="E29" s="42">
        <v>0</v>
      </c>
      <c r="F29" s="42">
        <v>6912000</v>
      </c>
      <c r="G29" s="42"/>
      <c r="H29" s="42">
        <v>20000</v>
      </c>
      <c r="I29" s="42">
        <v>20000</v>
      </c>
      <c r="J29" s="32">
        <f t="shared" si="2"/>
        <v>2.8935185185185184E-3</v>
      </c>
      <c r="K29" s="4" t="s">
        <v>83</v>
      </c>
    </row>
    <row r="30" spans="1:11" ht="37.5" x14ac:dyDescent="0.25">
      <c r="A30" s="37">
        <f t="shared" si="4"/>
        <v>11</v>
      </c>
      <c r="B30" s="3" t="s">
        <v>39</v>
      </c>
      <c r="C30" s="3" t="s">
        <v>54</v>
      </c>
      <c r="D30" s="3" t="s">
        <v>53</v>
      </c>
      <c r="E30" s="42">
        <v>6073237.6059999997</v>
      </c>
      <c r="F30" s="42">
        <v>5997358</v>
      </c>
      <c r="G30" s="42"/>
      <c r="H30" s="42">
        <v>927985.64099999995</v>
      </c>
      <c r="I30" s="42">
        <v>147232</v>
      </c>
      <c r="J30" s="32">
        <f t="shared" si="2"/>
        <v>0.15473240733669724</v>
      </c>
      <c r="K30" s="4" t="s">
        <v>83</v>
      </c>
    </row>
    <row r="31" spans="1:11" ht="37.5" x14ac:dyDescent="0.25">
      <c r="A31" s="37">
        <f t="shared" si="4"/>
        <v>12</v>
      </c>
      <c r="B31" s="3" t="s">
        <v>40</v>
      </c>
      <c r="C31" s="3" t="s">
        <v>54</v>
      </c>
      <c r="D31" s="3" t="s">
        <v>53</v>
      </c>
      <c r="E31" s="42">
        <v>6390170.7750000004</v>
      </c>
      <c r="F31" s="42">
        <v>6343911</v>
      </c>
      <c r="G31" s="42"/>
      <c r="H31" s="42">
        <v>20000</v>
      </c>
      <c r="I31" s="42">
        <v>20000</v>
      </c>
      <c r="J31" s="32">
        <f t="shared" si="2"/>
        <v>3.1526293480472851E-3</v>
      </c>
      <c r="K31" s="4" t="s">
        <v>83</v>
      </c>
    </row>
    <row r="32" spans="1:11" ht="36" customHeight="1" x14ac:dyDescent="0.25">
      <c r="A32" s="37">
        <f t="shared" si="4"/>
        <v>13</v>
      </c>
      <c r="B32" s="3" t="s">
        <v>87</v>
      </c>
      <c r="C32" s="3"/>
      <c r="D32" s="3"/>
      <c r="E32" s="42">
        <v>0</v>
      </c>
      <c r="F32" s="42">
        <v>12082009</v>
      </c>
      <c r="G32" s="42"/>
      <c r="H32" s="42">
        <v>0</v>
      </c>
      <c r="I32" s="42">
        <v>0</v>
      </c>
      <c r="J32" s="32">
        <f t="shared" si="2"/>
        <v>0</v>
      </c>
      <c r="K32" s="4"/>
    </row>
    <row r="33" spans="1:11" ht="36" customHeight="1" thickBot="1" x14ac:dyDescent="0.3">
      <c r="A33" s="39">
        <f t="shared" si="4"/>
        <v>14</v>
      </c>
      <c r="B33" s="13" t="s">
        <v>26</v>
      </c>
      <c r="C33" s="7"/>
      <c r="D33" s="7"/>
      <c r="E33" s="45">
        <v>0</v>
      </c>
      <c r="F33" s="45">
        <v>4135500</v>
      </c>
      <c r="G33" s="46"/>
      <c r="H33" s="46">
        <v>2330921</v>
      </c>
      <c r="I33" s="46">
        <v>0</v>
      </c>
      <c r="J33" s="33">
        <f t="shared" si="2"/>
        <v>0.56363704509732804</v>
      </c>
      <c r="K33" s="9" t="s">
        <v>83</v>
      </c>
    </row>
  </sheetData>
  <mergeCells count="12">
    <mergeCell ref="J4:J5"/>
    <mergeCell ref="K4:K5"/>
    <mergeCell ref="A1:K1"/>
    <mergeCell ref="A2:K2"/>
    <mergeCell ref="A4:A5"/>
    <mergeCell ref="B4:B5"/>
    <mergeCell ref="C4:C5"/>
    <mergeCell ref="D4:D5"/>
    <mergeCell ref="E4:E5"/>
    <mergeCell ref="F4:G4"/>
    <mergeCell ref="H4:H5"/>
    <mergeCell ref="I4:I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53" orientation="landscape" verticalDpi="0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6 илова</vt:lpstr>
      <vt:lpstr>7 илова</vt:lpstr>
      <vt:lpstr>8 илова</vt:lpstr>
      <vt:lpstr>'6 илова'!Заголовки_для_печати</vt:lpstr>
      <vt:lpstr>'7 илова'!Заголовки_для_печати</vt:lpstr>
      <vt:lpstr>'8 илова'!Заголовки_для_печати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Ulugbek Rahimov</dc:creator>
  <cp:lastModifiedBy>Shuxrat Usmanov</cp:lastModifiedBy>
  <cp:lastPrinted>2021-07-29T05:48:06Z</cp:lastPrinted>
  <dcterms:created xsi:type="dcterms:W3CDTF">2021-07-27T04:59:26Z</dcterms:created>
  <dcterms:modified xsi:type="dcterms:W3CDTF">2021-07-29T07:05:18Z</dcterms:modified>
</cp:coreProperties>
</file>