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2 БЮДЖЕТ\2022 ТОПШИРИКЛАР\САЙТ\2022 йил Январь-декабрь\"/>
    </mc:Choice>
  </mc:AlternateContent>
  <xr:revisionPtr revIDLastSave="0" documentId="8_{0BE3ED79-527D-482A-B717-AE549A4BE029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Даромад" sheetId="5" r:id="rId1"/>
    <sheet name="даромад худуд" sheetId="6" r:id="rId2"/>
    <sheet name="даромад худуд акциз" sheetId="11" r:id="rId3"/>
    <sheet name="Трансферт" sheetId="9" r:id="rId4"/>
    <sheet name="Харажат соҳа" sheetId="10" r:id="rId5"/>
    <sheet name="харажат худуд" sheetId="7" r:id="rId6"/>
    <sheet name="Тасниф" sheetId="8" r:id="rId7"/>
    <sheet name="Худудий вилоят" sheetId="4" r:id="rId8"/>
  </sheets>
  <definedNames>
    <definedName name="_xlnm._FilterDatabase" localSheetId="0" hidden="1">Даромад!$A$1:$C$26</definedName>
    <definedName name="_xlnm._FilterDatabase" localSheetId="7" hidden="1">'Худудий вилоят'!$A$3:$C$50</definedName>
    <definedName name="_xlnm.Print_Titles" localSheetId="0">Даромад!$A:$A,Даромад!$5:$7</definedName>
    <definedName name="_xlnm.Print_Titles" localSheetId="4">'Харажат соҳа'!$4:$5</definedName>
    <definedName name="_xlnm.Print_Titles" localSheetId="7">'Худудий вилоят'!$A:$B,'Худудий вилоят'!$3:$3</definedName>
    <definedName name="_xlnm.Print_Area" localSheetId="0">Даромад!$A$1:$C$26</definedName>
    <definedName name="_xlnm.Print_Area" localSheetId="1">'даромад худуд'!$A$1:$D$17</definedName>
    <definedName name="_xlnm.Print_Area" localSheetId="2">'даромад худуд акциз'!$A$1:$D$7</definedName>
    <definedName name="_xlnm.Print_Area" localSheetId="3">Трансферт!$A$1:$D$17</definedName>
    <definedName name="_xlnm.Print_Area" localSheetId="4">'Харажат соҳа'!$A$1:$D$63</definedName>
    <definedName name="_xlnm.Print_Area" localSheetId="5">'харажат худуд'!$A$1:$D$17</definedName>
    <definedName name="_xlnm.Print_Area" localSheetId="7">'Худудий вилоят'!$A$1:$C$50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4" l="1"/>
  <c r="C13" i="5" l="1"/>
  <c r="C8" i="5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D4" i="11" l="1"/>
  <c r="D4" i="6"/>
  <c r="D13" i="10" l="1"/>
  <c r="D52" i="10"/>
  <c r="D28" i="10"/>
  <c r="D4" i="8" l="1"/>
  <c r="D16" i="10"/>
  <c r="D9" i="10"/>
  <c r="D7" i="10" s="1"/>
  <c r="D6" i="10" l="1"/>
  <c r="D4" i="9"/>
  <c r="D4" i="7" l="1"/>
</calcChain>
</file>

<file path=xl/sharedStrings.xml><?xml version="1.0" encoding="utf-8"?>
<sst xmlns="http://schemas.openxmlformats.org/spreadsheetml/2006/main" count="415" uniqueCount="334">
  <si>
    <t>Наманган вилояти Халқ таълими бошқармаси</t>
  </si>
  <si>
    <t>Наманган вилояти Мактабгача таълим бошқармаси</t>
  </si>
  <si>
    <t>Наманган вилояти Касбий таълимни ривожлантириш ва мувофиқлаштириш ҳудудий бошқармаси</t>
  </si>
  <si>
    <t>Наманган вилояти Соғлиқни сақлаш бошқармаси</t>
  </si>
  <si>
    <t>Наманган вилояти Маданият бошқармаси</t>
  </si>
  <si>
    <t>Наманган вилояти Уй-жой коммунал хизмат кўрсатиш бошқармаси</t>
  </si>
  <si>
    <t>Наманган вилояти Қишлоқ хўжалиги бошқармаси</t>
  </si>
  <si>
    <t>Наманган вилояти Ирригация тизимлари хавза бошқармаси</t>
  </si>
  <si>
    <t>Наманган вилояти Транспорт бошқармаси</t>
  </si>
  <si>
    <t>Наманган вилояти Экология ва атроф-муҳитни муҳофаза қилиш давлат қўмитасининг ҳудудий бошқармаси</t>
  </si>
  <si>
    <t>Наманган вилояти Ўрмон хўжалиги бошқармаси</t>
  </si>
  <si>
    <t>Наманган вилояти Ветеринария ва чорвачиликни ривожлантириш бошқармаси</t>
  </si>
  <si>
    <t>Наманган вилояти Монополияга қарши курашиш бошқармаси</t>
  </si>
  <si>
    <t>Наманган вилояти Давлат активларини бошқариш агентлиги</t>
  </si>
  <si>
    <t>Наманган вилояти Бандлик ва меҳнат муносабатлари бошқармаси</t>
  </si>
  <si>
    <t>Наманган вилояти Қурилиш бошқармаси</t>
  </si>
  <si>
    <t>Наманган вилояти Инвестициялар ва ташқи савдо бошкармаси</t>
  </si>
  <si>
    <t>Наманган вилояти Адлия бошқармаси</t>
  </si>
  <si>
    <t>Наманган вилояти иктисодий тараққиёт ва камбағалликни қисқартириш  бош бошқармаси</t>
  </si>
  <si>
    <t>Наманган вилояти ҳокимлиги</t>
  </si>
  <si>
    <t>Наманган вилояти сайлов комиссияси</t>
  </si>
  <si>
    <t>Наманган вилояти Ўзархив бошқармаси</t>
  </si>
  <si>
    <t>Наманган вилояти Маънавият ва маърифат маркази</t>
  </si>
  <si>
    <t>Ўзбекистон Республикаси Ёшлар ишлари агентлиги Наманган вилояти бошкармаси</t>
  </si>
  <si>
    <t>Бошқа ташкилотлар</t>
  </si>
  <si>
    <t>№</t>
  </si>
  <si>
    <t>Жами</t>
  </si>
  <si>
    <t>Ҳудудий бюджет маблағлари
тақсимловчилар номи</t>
  </si>
  <si>
    <t>Ўзбекистон Республикаси Давлат солиқ қўмитаси ҳузуридаги Ер ресурслари ва давлат  кадастри бошқармаси</t>
  </si>
  <si>
    <t>Ўзбекистон Республикаси Президенти Администрацияси ҳузуридаги Наманган вилоятидаги муассасалар</t>
  </si>
  <si>
    <t>Наманган вилояти маҳаллий бюджети</t>
  </si>
  <si>
    <t>(даромадлар номлари бўйича)</t>
  </si>
  <si>
    <t>Даромадлар номи</t>
  </si>
  <si>
    <t>Наименование доходов</t>
  </si>
  <si>
    <t>Юридик шахслардан олинадиган фойда солиғи</t>
  </si>
  <si>
    <t>Налог на прибыль с юридических лиц</t>
  </si>
  <si>
    <t>Айланмадан солиқ</t>
  </si>
  <si>
    <t>Налог с оборота</t>
  </si>
  <si>
    <t>Жисмоний шахслардан олинадиган даромад солиғи</t>
  </si>
  <si>
    <t>Налог на доходы физических лиц</t>
  </si>
  <si>
    <t>Якка тартибдаги тадбиркорлар томонидан тўланадиган даромад солиғи</t>
  </si>
  <si>
    <t xml:space="preserve">Выплачиваемый  налог на доходы с индивидуальных предпринимателей </t>
  </si>
  <si>
    <t>Акциз солиғи, жами</t>
  </si>
  <si>
    <t>Акцизный налог, всего</t>
  </si>
  <si>
    <t xml:space="preserve"> - якуний истеъмолчиларга бензин, дизель ёқилғиси ва газ реализация қилишдаги акциз солиғи</t>
  </si>
  <si>
    <t>-Акцизный налог при реализации конечным потребителям бензина, дизельного топлива и газа</t>
  </si>
  <si>
    <t>Юридик шахсларнинг мол-мулкига солинадиган солиқ</t>
  </si>
  <si>
    <t>Налог на имущество юридических лиц</t>
  </si>
  <si>
    <t>Жисмоний шахсларнинг мол-мулкига солинадиган солиқ</t>
  </si>
  <si>
    <t>Налог на имущество физическиц лиц</t>
  </si>
  <si>
    <t>Юридик шахслардан олинадиган ер солиғи</t>
  </si>
  <si>
    <t>Земельный налог с юридических лиц</t>
  </si>
  <si>
    <t>Жисмоний шахслардан олинадиган ер солиғи</t>
  </si>
  <si>
    <t>Земельный налог c физических лиц</t>
  </si>
  <si>
    <t>Қурилиш материаллари бўйича ер қаъридан фойдаланганлик учун солиқ</t>
  </si>
  <si>
    <t>Налог за пользование недрами по строительным материалам.</t>
  </si>
  <si>
    <t>Сув ресурсларидан фойдаланганлик учун солиқ</t>
  </si>
  <si>
    <t>Налог за пользование водными ресурсами</t>
  </si>
  <si>
    <t>Давлат божи</t>
  </si>
  <si>
    <t>Государственная пошлина</t>
  </si>
  <si>
    <t>Жарималар</t>
  </si>
  <si>
    <t>Штрафы</t>
  </si>
  <si>
    <t>Давлат унитар корхоналари дивиденд тушумлари</t>
  </si>
  <si>
    <t>Дивидендные поступления государственных унитарных предприятий</t>
  </si>
  <si>
    <t>Йиғимлар жами</t>
  </si>
  <si>
    <t>Сборы всего</t>
  </si>
  <si>
    <t>Давлат мулки бўйича ижара тўловлари</t>
  </si>
  <si>
    <t>Бошқа тушумлар жами</t>
  </si>
  <si>
    <t>Прочие поступления всего</t>
  </si>
  <si>
    <t>Даромадлар жами</t>
  </si>
  <si>
    <t>Всего доходов</t>
  </si>
  <si>
    <t>Всего</t>
  </si>
  <si>
    <t>Вилоят бюджети</t>
  </si>
  <si>
    <t>Областной бюджет</t>
  </si>
  <si>
    <t>Наманган шаҳар</t>
  </si>
  <si>
    <t>город Наманган</t>
  </si>
  <si>
    <t>Мингбулоқ тумани</t>
  </si>
  <si>
    <t>Мингбулакский pайон</t>
  </si>
  <si>
    <t>Косонсой тумани</t>
  </si>
  <si>
    <t>Касансайский район</t>
  </si>
  <si>
    <t>Наманган тумани</t>
  </si>
  <si>
    <t>Наманганский район</t>
  </si>
  <si>
    <t>Поп тумани</t>
  </si>
  <si>
    <t>Папский район</t>
  </si>
  <si>
    <t>Тўрақўрғон тумани</t>
  </si>
  <si>
    <t>Туракурганский район</t>
  </si>
  <si>
    <t>Уйчи тумани</t>
  </si>
  <si>
    <t>Уйчинский район</t>
  </si>
  <si>
    <t>Чортоқ тумани</t>
  </si>
  <si>
    <t>Чартакский район</t>
  </si>
  <si>
    <t>Янгиқўрғон тумани</t>
  </si>
  <si>
    <t>Янгикурганский район</t>
  </si>
  <si>
    <t>Норин тумани</t>
  </si>
  <si>
    <t>Нарынский район</t>
  </si>
  <si>
    <t>Учқўрғон тумани</t>
  </si>
  <si>
    <t>Учкурганский район</t>
  </si>
  <si>
    <t>Чуст тумани</t>
  </si>
  <si>
    <t>Чустский район</t>
  </si>
  <si>
    <t>Расходы  - всего</t>
  </si>
  <si>
    <t>Жами харажатлар</t>
  </si>
  <si>
    <t>Всего расходов</t>
  </si>
  <si>
    <t>Иш ҳақи ва унга тенглаштирилган тўловлар</t>
  </si>
  <si>
    <t>Заработная плата и приравненные к ней платежи</t>
  </si>
  <si>
    <t>Иш ҳақига қўшимчалар (ижтимоий эҳтиёжларга ажратмалар/бадаллар)</t>
  </si>
  <si>
    <t>Начисления на заработную плату (Взносы / отчисления на социальные нужды)</t>
  </si>
  <si>
    <t>Капитал қўйилмалар</t>
  </si>
  <si>
    <t>Капитальные вложения</t>
  </si>
  <si>
    <t>Бошқа харажатлар</t>
  </si>
  <si>
    <t>Другие расходы</t>
  </si>
  <si>
    <t>шундан:</t>
  </si>
  <si>
    <t>из них:</t>
  </si>
  <si>
    <t>Хизмат сафарлари харажатлари</t>
  </si>
  <si>
    <t>Командировочные расходы</t>
  </si>
  <si>
    <t>Коммунал хизматлари</t>
  </si>
  <si>
    <t>Коммунальные услуги</t>
  </si>
  <si>
    <t>Сақлаб туриш ва жорий таъмирлаш</t>
  </si>
  <si>
    <t>Содержание и текущий ремонт</t>
  </si>
  <si>
    <t>Озиқ-овқат маҳсулотлари</t>
  </si>
  <si>
    <t>Расходы на продукты питания</t>
  </si>
  <si>
    <t>Дори-дармонлар, тиббиётда фойдаланиладиган воситалар, вакциналар ва бактериологик препаратлар</t>
  </si>
  <si>
    <t>Медикаменты, предметы медицинского назначения, вакцины и бактериологические препараты</t>
  </si>
  <si>
    <t>Ёнилғи ва ЁММ</t>
  </si>
  <si>
    <t>Топливо и ГСМ</t>
  </si>
  <si>
    <t>Асосий воситалар бўйича харажатлар</t>
  </si>
  <si>
    <t>Расходы по основным средствам</t>
  </si>
  <si>
    <t>Фоизлар</t>
  </si>
  <si>
    <t>Проценты</t>
  </si>
  <si>
    <t>Субсидиялар</t>
  </si>
  <si>
    <t>Субсидии</t>
  </si>
  <si>
    <t>Грантлар</t>
  </si>
  <si>
    <t>Гранты</t>
  </si>
  <si>
    <t>Харажатлар- жами</t>
  </si>
  <si>
    <t>Покрытие иностранных кредитов</t>
  </si>
  <si>
    <t>Чет эл кредитларини қоплаш</t>
  </si>
  <si>
    <t>Вқделенные средства на фонд «Обод кишлок» и «Обод махалла»</t>
  </si>
  <si>
    <t>Обод кишлок ва Обод маҳалла жамгармасига ажратиладиган маблаглар</t>
  </si>
  <si>
    <t>Расходы на содержание "Дом приёмов"</t>
  </si>
  <si>
    <t>Қабуллар уйини сақлаш харажатлари</t>
  </si>
  <si>
    <t>Услуги адвокатов</t>
  </si>
  <si>
    <t>Адвокатлар хизмати</t>
  </si>
  <si>
    <t>Средств выдаваемые в другие внебюджетные фонды</t>
  </si>
  <si>
    <t>Бюджетдан ташкари бошка жамгармаларга бериладиган маблаглар</t>
  </si>
  <si>
    <t>Содержание расходов свободных экономических зон</t>
  </si>
  <si>
    <t>Эркин иқтисодий зоналарни сақлаш харажатлари</t>
  </si>
  <si>
    <t>Прочие расходы</t>
  </si>
  <si>
    <t>Другие организации и мероприятии финансируемых за счет средств местного бюджета</t>
  </si>
  <si>
    <t>Маҳаллий бюджетдан молиялаштириладиган бошқа муассасалар ва тадбирлар</t>
  </si>
  <si>
    <t>шу жумладан:</t>
  </si>
  <si>
    <t>7.</t>
  </si>
  <si>
    <t>Резервный фонд</t>
  </si>
  <si>
    <t>Заҳира жамғармаси</t>
  </si>
  <si>
    <t>6.</t>
  </si>
  <si>
    <t>Содержание расходов органов самоуправления граждан</t>
  </si>
  <si>
    <t>Фуқароларнинг ўзини ўзи бошқариш органларини сақлаш</t>
  </si>
  <si>
    <t>5.</t>
  </si>
  <si>
    <t>Расходы на содержание органов государственного управления</t>
  </si>
  <si>
    <t>Давлат бошқарув органларини сақлаш</t>
  </si>
  <si>
    <t>4.</t>
  </si>
  <si>
    <t>Расходы на финасирование централизованных инвестиций</t>
  </si>
  <si>
    <t>Марказлаштирилган инвестицияларни молиялаштиришга харажатлар</t>
  </si>
  <si>
    <t>3.</t>
  </si>
  <si>
    <t>Комитет ветеринарии</t>
  </si>
  <si>
    <t>Ветеринария қўмитаси</t>
  </si>
  <si>
    <t>Содержание расходов территориальных отделений 
Министерства жилищно-коммунального обслуживания</t>
  </si>
  <si>
    <t>Уй-жой коммунал хўжалиги вазирлигининг худудий бўлимларини сақлаш харажатлари</t>
  </si>
  <si>
    <t>Содержание расходов территориальных отделений Комитета по развитию шелководства и каракулеводства</t>
  </si>
  <si>
    <t>Пиллачилик ва қоракўлчиликни ривожлантириш қўмитасининг ҳудудий бўлимларини сақлаш харажатлари</t>
  </si>
  <si>
    <t>Территориальные управления Государственного комитета Республики Узбекистан по экологии и охране окружающей среды</t>
  </si>
  <si>
    <t>Давлат экология қўмитасининг ҳудудий бошқармалари</t>
  </si>
  <si>
    <t>2.10</t>
  </si>
  <si>
    <t>Организации лесного хозяйства</t>
  </si>
  <si>
    <t>Ўрмон хўжалиги ташкилотлари</t>
  </si>
  <si>
    <t>2.9</t>
  </si>
  <si>
    <t>Организации Министерства водного хозяйства</t>
  </si>
  <si>
    <t>Сув хўжалиги вазирлиги ташкилотлари</t>
  </si>
  <si>
    <t>2.8</t>
  </si>
  <si>
    <t>2.6</t>
  </si>
  <si>
    <t>Расходы на специализированное монтажно-эксплуатационное мероприятии</t>
  </si>
  <si>
    <t>Махсус эксплуатация-монтаж харажатлари</t>
  </si>
  <si>
    <t>2.4</t>
  </si>
  <si>
    <t>Благоустройство</t>
  </si>
  <si>
    <t>Ободонлаштириш</t>
  </si>
  <si>
    <t>2.3</t>
  </si>
  <si>
    <t>Центры бухгалтерии фермерских хозяйствах</t>
  </si>
  <si>
    <t>Фермерлар хўжаликлари бухгалтерия марказлари</t>
  </si>
  <si>
    <t>2.1</t>
  </si>
  <si>
    <t>Расходы на экономику</t>
  </si>
  <si>
    <t>Иқтисодиётга харажатлар</t>
  </si>
  <si>
    <t>2.</t>
  </si>
  <si>
    <t>Центры социальной реабилитации</t>
  </si>
  <si>
    <t>Ижтимоий кўникма марказлари</t>
  </si>
  <si>
    <t>Возмещение ущерба гражданам</t>
  </si>
  <si>
    <t>Фуқароларга етказилган зарарни коплаш</t>
  </si>
  <si>
    <t>Покрытие за счет бюджета дающих право бесплатного проезда в городском пассажирском транспорте отдельным категориям граждан</t>
  </si>
  <si>
    <t>Шаҳар пассажир транспортида баъзи категориядаги кишиларнинг бепул юришларини бюджетдан қоплаш</t>
  </si>
  <si>
    <t>1.6</t>
  </si>
  <si>
    <t>Пособии по уходу за ребенком и малообеспеченным семьям и компенсации</t>
  </si>
  <si>
    <t>Болали оилаларга ва кам таъминланган оилаларга нафақалар ва компенсациялар</t>
  </si>
  <si>
    <t>1.5</t>
  </si>
  <si>
    <t>Наука</t>
  </si>
  <si>
    <t>Фан</t>
  </si>
  <si>
    <t>1.4</t>
  </si>
  <si>
    <t>- Спорт</t>
  </si>
  <si>
    <t xml:space="preserve"> - спорт</t>
  </si>
  <si>
    <t>- Культура и средства массовой информации</t>
  </si>
  <si>
    <t xml:space="preserve"> - маданият ва оммавий ахборот воситалари</t>
  </si>
  <si>
    <t>Культура и спорт, средства массовой информации</t>
  </si>
  <si>
    <t>Маданият ва спорт, оммавий ахборот воситалари</t>
  </si>
  <si>
    <t>1.3</t>
  </si>
  <si>
    <t>1.2</t>
  </si>
  <si>
    <t>- подготовка кадров</t>
  </si>
  <si>
    <t xml:space="preserve"> - кадрлар тайёрлаш</t>
  </si>
  <si>
    <t>- общее образование</t>
  </si>
  <si>
    <t xml:space="preserve"> - умумий таълим</t>
  </si>
  <si>
    <t>- дошкольное образование</t>
  </si>
  <si>
    <t xml:space="preserve"> - мактабгача таълим</t>
  </si>
  <si>
    <t>Образование</t>
  </si>
  <si>
    <t>Маориф</t>
  </si>
  <si>
    <t>1.1</t>
  </si>
  <si>
    <t>Расходы социальной сферы и социальной поддержки населения - всего</t>
  </si>
  <si>
    <t>Ижтимоий соҳа ва аҳолини ижтимоий қўллаб-қувватлашга харажатлар - жами</t>
  </si>
  <si>
    <t>1.</t>
  </si>
  <si>
    <t xml:space="preserve"> Харажатлар - жами</t>
  </si>
  <si>
    <t>Наименование сфер</t>
  </si>
  <si>
    <t>Соҳалар номи</t>
  </si>
  <si>
    <t>Расходы - всего</t>
  </si>
  <si>
    <t>2.2</t>
  </si>
  <si>
    <t>2.5</t>
  </si>
  <si>
    <t>2.7</t>
  </si>
  <si>
    <t>Налог на доходы физических лиц от сдачи имущества в аренду Государственное имущество</t>
  </si>
  <si>
    <t>Сумма
(млн.сўм/
млн.сум)</t>
  </si>
  <si>
    <t>Чернобиль АЭС фалокатини бартараф этишда қатнашганларни ижтимоий ҳимоялаш</t>
  </si>
  <si>
    <t>Социальная поддержка лиц, участвовавших в ликвидации последствий аварии на чернобыльской АЭС</t>
  </si>
  <si>
    <t>Фермер хўжаликларининг насос агрегатлари ва суғориш қудуқлари Давлат бюджетидан субсидиялар ажратиш</t>
  </si>
  <si>
    <t>Субсидий из государственного бюджета Республики Узбекистан для покрытия стоимости электроэнергии, потребляемой насосными агрегатами и оросительными колодцами фермерских хозяйств</t>
  </si>
  <si>
    <t>Кўп хонадонли уй-жой фондига туташ ҳудудларни ободонлаштириш</t>
  </si>
  <si>
    <t>Благоустройство территорий, прилегающих к многоквартирному жилищному фонду</t>
  </si>
  <si>
    <t>Фуқаролар ташаббуси жамғармаси маблағлари</t>
  </si>
  <si>
    <t>Средста фонд гражданских инициатив</t>
  </si>
  <si>
    <t>Ёшлар дафтарига киритилган ёшларни ижтимоий куллаб-кувватлаш харажатлари</t>
  </si>
  <si>
    <t>Расходы на социальную поддержку молодежи внесённых в "Ёшлар дафтари"</t>
  </si>
  <si>
    <t>Аёллар дафтарига киритилган аёлларни ижтимоий куллаб-кувватлаш харажатлари</t>
  </si>
  <si>
    <t>Расходы на социальную поддержку женщин внесённых в "Аёллар дафтари"</t>
  </si>
  <si>
    <t>1.9</t>
  </si>
  <si>
    <t>1.10</t>
  </si>
  <si>
    <t>2.11</t>
  </si>
  <si>
    <t>2.12</t>
  </si>
  <si>
    <t>2.13</t>
  </si>
  <si>
    <t>Сумма
(млн.сўм)</t>
  </si>
  <si>
    <t>1.11</t>
  </si>
  <si>
    <t>1.12</t>
  </si>
  <si>
    <t>харажатларнинг соҳалар кесимида ижроси</t>
  </si>
  <si>
    <t>Халқ депутатлари вилоят Кенгаши</t>
  </si>
  <si>
    <t>Наманган вилояти давлат молиявий назорати бошқармаси</t>
  </si>
  <si>
    <t>Наманган вилояти бўйича Ғазначилик бошқармаси</t>
  </si>
  <si>
    <t>Бюджетдан ташкари Пенсия бошкармаси Наманган вилояти бошкармаси</t>
  </si>
  <si>
    <t>Соғлиқни сақлаш жами</t>
  </si>
  <si>
    <t>Здравоохранение всего</t>
  </si>
  <si>
    <t xml:space="preserve">    - соғлиқни сақлаш</t>
  </si>
  <si>
    <t xml:space="preserve">    - тиббий-ижтимоий хизматлар учун харажатлар</t>
  </si>
  <si>
    <t>1941-1945 йиллардаги уруш фахрийлари ва унга тенглаштирилган шахслар учун асосий турдаги озик-овкат махсулотлари ва гигиена товарларини бепул бериш харажатлари</t>
  </si>
  <si>
    <t>Автобус йўналишларининг йиллик субсидиялаш харажатлари</t>
  </si>
  <si>
    <t>8.3</t>
  </si>
  <si>
    <t>8.1</t>
  </si>
  <si>
    <t>8.2</t>
  </si>
  <si>
    <t>8.4</t>
  </si>
  <si>
    <t>8.5</t>
  </si>
  <si>
    <t>8.6</t>
  </si>
  <si>
    <t>8.7</t>
  </si>
  <si>
    <t>8.8</t>
  </si>
  <si>
    <t>8.9</t>
  </si>
  <si>
    <t>8.10</t>
  </si>
  <si>
    <t>8.</t>
  </si>
  <si>
    <t>Ўсимликлар карантини инспекциялари харажатлари</t>
  </si>
  <si>
    <t>2.14</t>
  </si>
  <si>
    <t>2.15</t>
  </si>
  <si>
    <t>Ежегодные субсидии на автобусные маршруты</t>
  </si>
  <si>
    <t>Суғориладиган ерларнинг мелиоратив ҳолатини яхшилаш харажатлари</t>
  </si>
  <si>
    <t>Затраты на улучшение мелиорации орошаемых земель</t>
  </si>
  <si>
    <t xml:space="preserve">  - здравоохранение</t>
  </si>
  <si>
    <t xml:space="preserve">  - расходы на медицинские и социальные услуги</t>
  </si>
  <si>
    <t>Бесплатная доставка основных продуктов питания и средств гигиены для ветеранов войны 1941-1945 гг. и лиц, приравненных к ним</t>
  </si>
  <si>
    <t>Расходы на карантинной инспекции растения</t>
  </si>
  <si>
    <t>Даромад номи</t>
  </si>
  <si>
    <t xml:space="preserve">Наименование доходов </t>
  </si>
  <si>
    <t>Поступления акцизного налога за оказание услуг связи в местные бюджеты</t>
  </si>
  <si>
    <t>Доходы от акцизного налога на алкогольную продукцию, в том числе пиво, перечисляемые в местные бюджеты</t>
  </si>
  <si>
    <t>Доходы от акцизного налога на табачные изделия перечисляются в местный бюджет</t>
  </si>
  <si>
    <t>Алоқа хизматлари кўрсатиш учун акциз солиғидан маҳаллий бюджетларга ўтказиладиган тушумлар</t>
  </si>
  <si>
    <t>Алкоголь махсулотлари шу жумладан пиво учун акциз солиғидан маҳаллий бюджетларга ўтказиладиган тушумлар</t>
  </si>
  <si>
    <t>Тамаки махсулотлари учун акциз солиғидан маҳаллий бюджетга ўтказиладиган тушумлар</t>
  </si>
  <si>
    <t>Ўзбекистон Республикаси Тиббий-ижтимоий хизматларни ривожлантириш агентлиги</t>
  </si>
  <si>
    <t>Ўзбекистон Республикаси Ўсимликлар карантини ва химояси агентлиги Наманган вилояти бўлими</t>
  </si>
  <si>
    <t>Ўзбекистон Республикаси Кинематография агентлиги Наманган вилояти бўлими</t>
  </si>
  <si>
    <t>Наманган вилояти спортни ривожлантириш бош бошқармаси</t>
  </si>
  <si>
    <t>Наманган вилояти Оила ва хотин-қизлар бошқармаси</t>
  </si>
  <si>
    <t>Наманган вилояти Прокуратураси</t>
  </si>
  <si>
    <t>Наманган вилоятининг вилоят, шаҳар ва туманлар маҳаллий бюджетлари харажатларининг 2022 йил январь-сентябрь ойлари ижроси
 (ҳудудлар кесимида)</t>
  </si>
  <si>
    <t>Уй-жой сотиб олиш билан боғлик харажатлар</t>
  </si>
  <si>
    <t>1.7</t>
  </si>
  <si>
    <t>1.8</t>
  </si>
  <si>
    <t>Иссиқлик таъминоти тизими ташкилотлари харажатлари</t>
  </si>
  <si>
    <t>Иссиқлик таъминот корхоналарига субсидиялар</t>
  </si>
  <si>
    <t>2.16</t>
  </si>
  <si>
    <t>2.17</t>
  </si>
  <si>
    <t>Наманган вилояти Туризм ва спорт бошқармаси</t>
  </si>
  <si>
    <t>Наманган вилояти молия бош бошқармаси</t>
  </si>
  <si>
    <t>Наманган вилояти Маҳалла ва оилани қуллаб-қувватлаш бошқармаси</t>
  </si>
  <si>
    <t>Ўзбекистон Республикаси Пиллачилик ва коракулчилик ривожлантириш кумитасининг Наманган вилояти ҳудудий бўлими</t>
  </si>
  <si>
    <t>Наманган вилояти Махсус эксплуатация-монтаж бўлими</t>
  </si>
  <si>
    <t>Президент таълим муассасалари агентлигининг Наманган вилояти бўлими</t>
  </si>
  <si>
    <t>Наманган вилояти фавқулотда вазиятлар бошқармаси</t>
  </si>
  <si>
    <t>Наманган вилояти Телерадиокомпанияси</t>
  </si>
  <si>
    <t>Расходы, связанный с приобретением жилья</t>
  </si>
  <si>
    <t>Етим болалар ва ота-она карамоғидан махрум бўлган болаларга тураржой сотиб олиш харажатлари</t>
  </si>
  <si>
    <t>Расходы на приобретение жилья для детей-сирот и детей, оставшихся без попечения родителей</t>
  </si>
  <si>
    <t>Расходы теплоснабжающим организациям</t>
  </si>
  <si>
    <t>Субсидии теплоснабжающим организациям</t>
  </si>
  <si>
    <t>Маҳаллий бюджетларда ҳоким ёрдамчиларининг тавсиялари асосида маҳалла инфратузилмасини яхшилаш харажатлари</t>
  </si>
  <si>
    <t>В местных бюджетах предусмотрены расходы на благоустройство</t>
  </si>
  <si>
    <t>Наманган вилоятининг вилоят, шаҳар ва туманлар маҳаллий бюджетларга
2022 йил январь-декабрь ойларида ажратилган тартибга солувчи бюджетлараро трансфертлар (ҳудудлар кесимида)</t>
  </si>
  <si>
    <t>Выравнивающие межбюджетные трансферты в областные, городские и районные местные бюджеты Наманганской области за 
2022 год январь-декабрь месяц (в разрезе регионов)</t>
  </si>
  <si>
    <t>Наманган вилоятининг вилоят, шаҳар ва туманлар маҳаллий бюджетларига 2022 йил январь-декабрь ойларида ажратилган тартибга солувчи бюджетлараро трансфертлар (ҳудудлар кесимида)</t>
  </si>
  <si>
    <t>Наманган вилояти маҳаллий бюджети 2022 йил январь-декабрь ойлари учун</t>
  </si>
  <si>
    <t>Наманган вилоятининг вилоят бюджетига 2022 йил январь-декабрь ойларида мобил алоқа хизматлари, тамаки ва алкоголь маҳсулотлари, шу жумладан пиво учун акциз солиғи бўйича тушумлар</t>
  </si>
  <si>
    <t>Наманган вилоятининг вилоят, шаҳар ва туманлар маҳаллий бюджет даромадларининг 2022 йил январь-декабрь ойлари ижроси (ҳудудлар кесимида)</t>
  </si>
  <si>
    <t>Исполнение доходов области, города и районов местного бюджета Наманганской области за 2022 год январь-декабрь месяц (в разрезе регионов)</t>
  </si>
  <si>
    <t>Наманган вилоятининг вилоят, шаҳар ва туманлар маҳаллий бюджетлари харажатларининг 2022 йил январь-декабрь ойлари ижроси
 (ҳудудлар кесимида)</t>
  </si>
  <si>
    <t>Наманган вилояти маҳаллий бюджети  харажатларининг 
2022 йил январь-декабрь ойлари ижроси (иқтисодий тасниф бўйича)</t>
  </si>
  <si>
    <t xml:space="preserve">Наманган вилоятининг вилоят бюджетидан маблағ олувчи ҳудудий бюджет маблағларини тақсимловчиларнинг 2022 йил январь-декабрь ойлари харажатларининг ижроси </t>
  </si>
  <si>
    <t>Наманган вилоятининг вилоят, шаҳар ва туманлар маҳаллий бюджет харажатларининг
2022 йил январь-декабрь ойлари ижроси
(ҳудудлар кесимида)</t>
  </si>
  <si>
    <t>Исполнение расходов области, города и районов местного бюджета Наманганской области за январь-декабрь месяц 2022 года (в разрезе регионов)</t>
  </si>
  <si>
    <t>даромадларининг 2022 йил январь-декабрь ойлари ижроси</t>
  </si>
  <si>
    <t>Шу жумладан Давлат дастурлари харажатлари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</si>
</sst>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.00000000"/>
    <numFmt numFmtId="166" formatCode="0.0"/>
    <numFmt numFmtId="167" formatCode="#,##0.0"/>
    <numFmt numFmtId="168" formatCode="#,##0.00000000000"/>
    <numFmt numFmtId="169" formatCode="0.0%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color rgb="FF00206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left" vertical="center" wrapText="1"/>
    </xf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/>
    <xf numFmtId="3" fontId="2" fillId="0" borderId="0" xfId="2" applyNumberFormat="1" applyFont="1" applyFill="1"/>
    <xf numFmtId="165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164" fontId="2" fillId="0" borderId="0" xfId="2" applyNumberFormat="1" applyFont="1" applyFill="1"/>
    <xf numFmtId="2" fontId="2" fillId="3" borderId="1" xfId="3" applyNumberFormat="1" applyFont="1" applyFill="1" applyBorder="1" applyAlignment="1">
      <alignment horizontal="justify" vertical="center" wrapText="1"/>
    </xf>
    <xf numFmtId="2" fontId="2" fillId="3" borderId="2" xfId="3" applyNumberFormat="1" applyFont="1" applyFill="1" applyBorder="1" applyAlignment="1">
      <alignment horizontal="justify" vertical="center" wrapText="1"/>
    </xf>
    <xf numFmtId="2" fontId="2" fillId="3" borderId="3" xfId="3" applyNumberFormat="1" applyFont="1" applyFill="1" applyBorder="1" applyAlignment="1">
      <alignment horizontal="justify" vertical="center" wrapText="1"/>
    </xf>
    <xf numFmtId="2" fontId="2" fillId="3" borderId="4" xfId="3" applyNumberFormat="1" applyFont="1" applyFill="1" applyBorder="1" applyAlignment="1">
      <alignment horizontal="justify" vertical="center" wrapText="1"/>
    </xf>
    <xf numFmtId="2" fontId="2" fillId="3" borderId="9" xfId="3" applyNumberFormat="1" applyFont="1" applyFill="1" applyBorder="1" applyAlignment="1">
      <alignment horizontal="justify" vertical="center" wrapText="1"/>
    </xf>
    <xf numFmtId="2" fontId="2" fillId="3" borderId="10" xfId="3" applyNumberFormat="1" applyFont="1" applyFill="1" applyBorder="1" applyAlignment="1">
      <alignment horizontal="justify" vertical="center" wrapText="1"/>
    </xf>
    <xf numFmtId="2" fontId="3" fillId="3" borderId="6" xfId="3" applyNumberFormat="1" applyFont="1" applyFill="1" applyBorder="1" applyAlignment="1">
      <alignment horizontal="justify" vertical="center" wrapText="1"/>
    </xf>
    <xf numFmtId="2" fontId="3" fillId="3" borderId="7" xfId="3" applyNumberFormat="1" applyFont="1" applyFill="1" applyBorder="1" applyAlignment="1">
      <alignment horizontal="justify" vertical="center" wrapText="1"/>
    </xf>
    <xf numFmtId="2" fontId="2" fillId="3" borderId="16" xfId="3" applyNumberFormat="1" applyFont="1" applyFill="1" applyBorder="1" applyAlignment="1">
      <alignment horizontal="justify" vertical="center" wrapText="1"/>
    </xf>
    <xf numFmtId="2" fontId="2" fillId="3" borderId="17" xfId="3" applyNumberFormat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right"/>
    </xf>
    <xf numFmtId="0" fontId="3" fillId="2" borderId="7" xfId="2" applyFont="1" applyFill="1" applyBorder="1" applyAlignment="1">
      <alignment vertical="center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3" fontId="2" fillId="0" borderId="0" xfId="2" applyNumberFormat="1" applyFont="1" applyFill="1" applyAlignment="1">
      <alignment vertical="center"/>
    </xf>
    <xf numFmtId="9" fontId="2" fillId="0" borderId="0" xfId="5" applyFont="1" applyFill="1" applyAlignment="1">
      <alignment horizontal="center" vertical="center"/>
    </xf>
    <xf numFmtId="9" fontId="3" fillId="0" borderId="0" xfId="5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/>
    <xf numFmtId="3" fontId="2" fillId="0" borderId="0" xfId="2" applyNumberFormat="1" applyFont="1"/>
    <xf numFmtId="0" fontId="7" fillId="0" borderId="2" xfId="2" applyFont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left" vertical="center" wrapText="1" indent="1"/>
    </xf>
    <xf numFmtId="166" fontId="7" fillId="0" borderId="2" xfId="2" applyNumberFormat="1" applyFont="1" applyFill="1" applyBorder="1" applyAlignment="1">
      <alignment horizontal="left" vertical="center" wrapText="1" indent="2"/>
    </xf>
    <xf numFmtId="49" fontId="2" fillId="0" borderId="1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left" vertical="center" wrapText="1" indent="1"/>
    </xf>
    <xf numFmtId="166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1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horizontal="left" vertical="center" wrapText="1" indent="1"/>
    </xf>
    <xf numFmtId="49" fontId="3" fillId="0" borderId="3" xfId="2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left" vertical="center" wrapText="1" indent="1"/>
    </xf>
    <xf numFmtId="49" fontId="3" fillId="2" borderId="6" xfId="4" applyNumberFormat="1" applyFont="1" applyFill="1" applyBorder="1" applyAlignment="1">
      <alignment horizontal="center" vertical="center" wrapText="1"/>
    </xf>
    <xf numFmtId="166" fontId="4" fillId="2" borderId="7" xfId="4" applyNumberFormat="1" applyFont="1" applyFill="1" applyBorder="1" applyAlignment="1">
      <alignment horizontal="center" vertical="center" wrapText="1"/>
    </xf>
    <xf numFmtId="2" fontId="2" fillId="3" borderId="19" xfId="3" applyNumberFormat="1" applyFont="1" applyFill="1" applyBorder="1" applyAlignment="1">
      <alignment horizontal="justify" vertical="center" wrapText="1"/>
    </xf>
    <xf numFmtId="2" fontId="2" fillId="3" borderId="20" xfId="3" applyNumberFormat="1" applyFont="1" applyFill="1" applyBorder="1" applyAlignment="1">
      <alignment horizontal="justify" vertical="center" wrapText="1"/>
    </xf>
    <xf numFmtId="4" fontId="3" fillId="0" borderId="0" xfId="2" applyNumberFormat="1" applyFont="1" applyFill="1"/>
    <xf numFmtId="4" fontId="2" fillId="0" borderId="0" xfId="2" applyNumberFormat="1" applyFont="1" applyFill="1"/>
    <xf numFmtId="167" fontId="3" fillId="0" borderId="0" xfId="1" applyNumberFormat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3" fontId="3" fillId="0" borderId="8" xfId="2" applyNumberFormat="1" applyFont="1" applyFill="1" applyBorder="1" applyAlignment="1">
      <alignment horizontal="center" vertical="center" shrinkToFit="1"/>
    </xf>
    <xf numFmtId="3" fontId="2" fillId="0" borderId="5" xfId="2" applyNumberFormat="1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center" vertical="center" shrinkToFit="1"/>
    </xf>
    <xf numFmtId="3" fontId="2" fillId="0" borderId="12" xfId="2" applyNumberFormat="1" applyFont="1" applyFill="1" applyBorder="1" applyAlignment="1">
      <alignment horizontal="center" vertical="center" shrinkToFit="1"/>
    </xf>
    <xf numFmtId="3" fontId="2" fillId="0" borderId="21" xfId="2" applyNumberFormat="1" applyFont="1" applyFill="1" applyBorder="1" applyAlignment="1">
      <alignment horizontal="center" vertical="center" shrinkToFit="1"/>
    </xf>
    <xf numFmtId="3" fontId="2" fillId="0" borderId="18" xfId="2" applyNumberFormat="1" applyFont="1" applyFill="1" applyBorder="1" applyAlignment="1">
      <alignment horizontal="center" vertical="center" shrinkToFit="1"/>
    </xf>
    <xf numFmtId="3" fontId="3" fillId="0" borderId="8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/>
    </xf>
    <xf numFmtId="3" fontId="2" fillId="0" borderId="11" xfId="2" applyNumberFormat="1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3" fillId="2" borderId="8" xfId="4" applyNumberFormat="1" applyFont="1" applyFill="1" applyBorder="1" applyAlignment="1">
      <alignment horizontal="center" vertical="center" wrapText="1"/>
    </xf>
    <xf numFmtId="3" fontId="3" fillId="0" borderId="5" xfId="4" applyNumberFormat="1" applyFont="1" applyFill="1" applyBorder="1" applyAlignment="1">
      <alignment horizontal="center" vertical="center" wrapText="1"/>
    </xf>
    <xf numFmtId="3" fontId="2" fillId="0" borderId="11" xfId="4" applyNumberFormat="1" applyFont="1" applyFill="1" applyBorder="1" applyAlignment="1">
      <alignment horizontal="center" vertical="center" wrapText="1"/>
    </xf>
    <xf numFmtId="3" fontId="3" fillId="0" borderId="11" xfId="4" applyNumberFormat="1" applyFont="1" applyFill="1" applyBorder="1" applyAlignment="1">
      <alignment horizontal="center" vertical="center" wrapText="1"/>
    </xf>
    <xf numFmtId="3" fontId="2" fillId="0" borderId="18" xfId="4" applyNumberFormat="1" applyFont="1" applyFill="1" applyBorder="1" applyAlignment="1">
      <alignment horizontal="center"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3" fontId="3" fillId="0" borderId="11" xfId="2" applyNumberFormat="1" applyFont="1" applyBorder="1" applyAlignment="1">
      <alignment horizontal="center" vertical="center" wrapText="1"/>
    </xf>
    <xf numFmtId="3" fontId="2" fillId="0" borderId="18" xfId="2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169" fontId="2" fillId="0" borderId="0" xfId="6" applyNumberFormat="1" applyFont="1" applyFill="1"/>
    <xf numFmtId="167" fontId="2" fillId="0" borderId="0" xfId="2" applyNumberFormat="1" applyFont="1" applyFill="1"/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left" vertical="center" wrapText="1" indent="1"/>
    </xf>
    <xf numFmtId="3" fontId="2" fillId="0" borderId="5" xfId="4" applyNumberFormat="1" applyFont="1" applyFill="1" applyBorder="1" applyAlignment="1">
      <alignment horizontal="center" vertical="center" wrapText="1"/>
    </xf>
    <xf numFmtId="9" fontId="2" fillId="0" borderId="0" xfId="6" applyFont="1"/>
    <xf numFmtId="169" fontId="2" fillId="0" borderId="0" xfId="6" applyNumberFormat="1" applyFont="1"/>
    <xf numFmtId="167" fontId="2" fillId="0" borderId="0" xfId="2" applyNumberFormat="1" applyFont="1" applyFill="1" applyAlignment="1">
      <alignment horizontal="left"/>
    </xf>
    <xf numFmtId="167" fontId="3" fillId="0" borderId="0" xfId="2" applyNumberFormat="1" applyFont="1" applyFill="1"/>
    <xf numFmtId="169" fontId="2" fillId="0" borderId="0" xfId="6" applyNumberFormat="1" applyFont="1" applyFill="1" applyAlignment="1">
      <alignment horizontal="left"/>
    </xf>
    <xf numFmtId="169" fontId="3" fillId="0" borderId="0" xfId="6" applyNumberFormat="1" applyFont="1" applyFill="1"/>
    <xf numFmtId="3" fontId="2" fillId="0" borderId="0" xfId="1" applyNumberFormat="1" applyFont="1" applyAlignment="1">
      <alignment vertical="center"/>
    </xf>
    <xf numFmtId="0" fontId="7" fillId="0" borderId="2" xfId="1" applyFont="1" applyBorder="1" applyAlignment="1">
      <alignment horizontal="left" vertical="center" wrapText="1" inden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3" xfId="2" xr:uid="{00000000-0005-0000-0000-000003000000}"/>
    <cellStyle name="Обычный_ВыходУточПрогноз2001 (new)" xfId="3" xr:uid="{00000000-0005-0000-0000-000004000000}"/>
    <cellStyle name="Процентный" xfId="6" builtinId="5"/>
    <cellStyle name="Процентный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52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47DFE624-DD55-4473-BE2C-8CABE94AF6F0}"/>
            </a:ext>
          </a:extLst>
        </xdr:cNvPr>
        <xdr:cNvSpPr>
          <a:spLocks noChangeArrowheads="1"/>
        </xdr:cNvSpPr>
      </xdr:nvSpPr>
      <xdr:spPr bwMode="auto">
        <a:xfrm>
          <a:off x="676275" y="71247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6"/>
  <sheetViews>
    <sheetView zoomScale="85" zoomScaleNormal="85" zoomScaleSheetLayoutView="75" workbookViewId="0">
      <selection activeCell="C24" sqref="C24"/>
    </sheetView>
  </sheetViews>
  <sheetFormatPr defaultRowHeight="15.75" x14ac:dyDescent="0.25"/>
  <cols>
    <col min="1" max="1" width="38.7109375" style="15" customWidth="1"/>
    <col min="2" max="2" width="40.28515625" style="15" customWidth="1"/>
    <col min="3" max="3" width="21.140625" style="13" customWidth="1"/>
    <col min="4" max="4" width="9.140625" style="15"/>
    <col min="5" max="5" width="16.140625" style="13" bestFit="1" customWidth="1"/>
    <col min="6" max="6" width="19.85546875" style="13" bestFit="1" customWidth="1"/>
    <col min="7" max="7" width="13.85546875" style="15" customWidth="1"/>
    <col min="8" max="16384" width="9.140625" style="15"/>
  </cols>
  <sheetData>
    <row r="1" spans="1:7" ht="18.75" x14ac:dyDescent="0.25">
      <c r="A1" s="122" t="s">
        <v>30</v>
      </c>
      <c r="B1" s="122"/>
      <c r="C1" s="122"/>
    </row>
    <row r="2" spans="1:7" ht="18.75" x14ac:dyDescent="0.25">
      <c r="A2" s="122" t="s">
        <v>332</v>
      </c>
      <c r="B2" s="122"/>
      <c r="C2" s="122"/>
    </row>
    <row r="3" spans="1:7" ht="18.75" x14ac:dyDescent="0.3">
      <c r="A3" s="123" t="s">
        <v>31</v>
      </c>
      <c r="B3" s="123"/>
      <c r="C3" s="123"/>
    </row>
    <row r="4" spans="1:7" ht="16.5" thickBot="1" x14ac:dyDescent="0.3">
      <c r="A4" s="20"/>
      <c r="B4" s="20"/>
      <c r="C4" s="54"/>
    </row>
    <row r="5" spans="1:7" s="11" customFormat="1" ht="17.25" customHeight="1" x14ac:dyDescent="0.25">
      <c r="A5" s="124" t="s">
        <v>32</v>
      </c>
      <c r="B5" s="127" t="s">
        <v>33</v>
      </c>
      <c r="C5" s="130" t="s">
        <v>230</v>
      </c>
      <c r="E5" s="12"/>
      <c r="F5" s="12"/>
    </row>
    <row r="6" spans="1:7" s="11" customFormat="1" ht="9" customHeight="1" x14ac:dyDescent="0.25">
      <c r="A6" s="125"/>
      <c r="B6" s="128"/>
      <c r="C6" s="131"/>
      <c r="E6" s="12"/>
      <c r="F6" s="12"/>
    </row>
    <row r="7" spans="1:7" s="11" customFormat="1" ht="26.25" customHeight="1" thickBot="1" x14ac:dyDescent="0.3">
      <c r="A7" s="126"/>
      <c r="B7" s="129"/>
      <c r="C7" s="132"/>
      <c r="E7" s="12"/>
      <c r="F7" s="12"/>
    </row>
    <row r="8" spans="1:7" s="11" customFormat="1" ht="24" customHeight="1" thickBot="1" x14ac:dyDescent="0.3">
      <c r="A8" s="28" t="s">
        <v>69</v>
      </c>
      <c r="B8" s="29" t="s">
        <v>70</v>
      </c>
      <c r="C8" s="85">
        <f>SUM(C9:C12)+SUM(C14:C26)</f>
        <v>2798881.3862199998</v>
      </c>
      <c r="D8" s="12"/>
      <c r="E8" s="12"/>
      <c r="F8" s="12"/>
    </row>
    <row r="9" spans="1:7" ht="31.5" x14ac:dyDescent="0.25">
      <c r="A9" s="24" t="s">
        <v>34</v>
      </c>
      <c r="B9" s="25" t="s">
        <v>35</v>
      </c>
      <c r="C9" s="86">
        <v>496000.88439000002</v>
      </c>
      <c r="F9" s="108"/>
      <c r="G9" s="21"/>
    </row>
    <row r="10" spans="1:7" ht="21" customHeight="1" x14ac:dyDescent="0.25">
      <c r="A10" s="22" t="s">
        <v>36</v>
      </c>
      <c r="B10" s="23" t="s">
        <v>37</v>
      </c>
      <c r="C10" s="87">
        <v>128100.10123999997</v>
      </c>
      <c r="E10" s="107"/>
      <c r="G10" s="21"/>
    </row>
    <row r="11" spans="1:7" ht="31.5" x14ac:dyDescent="0.25">
      <c r="A11" s="22" t="s">
        <v>38</v>
      </c>
      <c r="B11" s="23" t="s">
        <v>39</v>
      </c>
      <c r="C11" s="87">
        <v>1038723.9937200001</v>
      </c>
      <c r="G11" s="21"/>
    </row>
    <row r="12" spans="1:7" ht="48" thickBot="1" x14ac:dyDescent="0.3">
      <c r="A12" s="26" t="s">
        <v>40</v>
      </c>
      <c r="B12" s="27" t="s">
        <v>41</v>
      </c>
      <c r="C12" s="88">
        <v>25806.437729999998</v>
      </c>
      <c r="G12" s="21"/>
    </row>
    <row r="13" spans="1:7" ht="27" customHeight="1" thickBot="1" x14ac:dyDescent="0.3">
      <c r="A13" s="28" t="s">
        <v>42</v>
      </c>
      <c r="B13" s="29" t="s">
        <v>43</v>
      </c>
      <c r="C13" s="85">
        <f>C14</f>
        <v>295957.51549000002</v>
      </c>
      <c r="G13" s="21"/>
    </row>
    <row r="14" spans="1:7" ht="48" thickBot="1" x14ac:dyDescent="0.3">
      <c r="A14" s="79" t="s">
        <v>44</v>
      </c>
      <c r="B14" s="80" t="s">
        <v>45</v>
      </c>
      <c r="C14" s="89">
        <v>295957.51549000002</v>
      </c>
      <c r="G14" s="21"/>
    </row>
    <row r="15" spans="1:7" ht="31.5" x14ac:dyDescent="0.25">
      <c r="A15" s="24" t="s">
        <v>46</v>
      </c>
      <c r="B15" s="25" t="s">
        <v>47</v>
      </c>
      <c r="C15" s="86">
        <v>83364.993470000001</v>
      </c>
      <c r="G15" s="21"/>
    </row>
    <row r="16" spans="1:7" ht="31.5" x14ac:dyDescent="0.25">
      <c r="A16" s="22" t="s">
        <v>48</v>
      </c>
      <c r="B16" s="23" t="s">
        <v>49</v>
      </c>
      <c r="C16" s="87">
        <v>59620.806689999998</v>
      </c>
      <c r="G16" s="21"/>
    </row>
    <row r="17" spans="1:7" ht="31.5" x14ac:dyDescent="0.25">
      <c r="A17" s="22" t="s">
        <v>50</v>
      </c>
      <c r="B17" s="23" t="s">
        <v>51</v>
      </c>
      <c r="C17" s="87">
        <v>147980.93076000002</v>
      </c>
      <c r="G17" s="21"/>
    </row>
    <row r="18" spans="1:7" ht="31.5" x14ac:dyDescent="0.25">
      <c r="A18" s="22" t="s">
        <v>52</v>
      </c>
      <c r="B18" s="23" t="s">
        <v>53</v>
      </c>
      <c r="C18" s="87">
        <v>122975.27709</v>
      </c>
      <c r="G18" s="21"/>
    </row>
    <row r="19" spans="1:7" ht="31.5" x14ac:dyDescent="0.25">
      <c r="A19" s="22" t="s">
        <v>54</v>
      </c>
      <c r="B19" s="23" t="s">
        <v>55</v>
      </c>
      <c r="C19" s="87">
        <v>12452.022449999997</v>
      </c>
      <c r="G19" s="21"/>
    </row>
    <row r="20" spans="1:7" ht="31.5" x14ac:dyDescent="0.25">
      <c r="A20" s="22" t="s">
        <v>56</v>
      </c>
      <c r="B20" s="23" t="s">
        <v>57</v>
      </c>
      <c r="C20" s="87">
        <v>32234.840940000002</v>
      </c>
      <c r="G20" s="21"/>
    </row>
    <row r="21" spans="1:7" x14ac:dyDescent="0.25">
      <c r="A21" s="22" t="s">
        <v>58</v>
      </c>
      <c r="B21" s="23" t="s">
        <v>59</v>
      </c>
      <c r="C21" s="87">
        <v>159100.75594</v>
      </c>
      <c r="G21" s="21"/>
    </row>
    <row r="22" spans="1:7" x14ac:dyDescent="0.25">
      <c r="A22" s="22" t="s">
        <v>60</v>
      </c>
      <c r="B22" s="23" t="s">
        <v>61</v>
      </c>
      <c r="C22" s="87">
        <v>71999.11400999999</v>
      </c>
      <c r="G22" s="21"/>
    </row>
    <row r="23" spans="1:7" ht="47.25" x14ac:dyDescent="0.25">
      <c r="A23" s="22" t="s">
        <v>62</v>
      </c>
      <c r="B23" s="23" t="s">
        <v>63</v>
      </c>
      <c r="C23" s="87">
        <v>1145.6175499999999</v>
      </c>
      <c r="G23" s="21"/>
    </row>
    <row r="24" spans="1:7" x14ac:dyDescent="0.25">
      <c r="A24" s="22" t="s">
        <v>64</v>
      </c>
      <c r="B24" s="23" t="s">
        <v>65</v>
      </c>
      <c r="C24" s="87">
        <v>86040.16588</v>
      </c>
      <c r="G24" s="21"/>
    </row>
    <row r="25" spans="1:7" ht="47.25" x14ac:dyDescent="0.25">
      <c r="A25" s="22" t="s">
        <v>66</v>
      </c>
      <c r="B25" s="23" t="s">
        <v>229</v>
      </c>
      <c r="C25" s="87">
        <v>2483.1029100000001</v>
      </c>
      <c r="G25" s="21"/>
    </row>
    <row r="26" spans="1:7" ht="16.5" thickBot="1" x14ac:dyDescent="0.3">
      <c r="A26" s="30" t="s">
        <v>67</v>
      </c>
      <c r="B26" s="31" t="s">
        <v>68</v>
      </c>
      <c r="C26" s="90">
        <v>34894.825959999995</v>
      </c>
      <c r="G26" s="21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0"/>
  <sheetViews>
    <sheetView topLeftCell="A2" zoomScale="90" zoomScaleNormal="90" zoomScaleSheetLayoutView="80" workbookViewId="0">
      <selection activeCell="E5" sqref="E5:F17"/>
    </sheetView>
  </sheetViews>
  <sheetFormatPr defaultRowHeight="15.75" x14ac:dyDescent="0.25"/>
  <cols>
    <col min="1" max="1" width="4.7109375" style="15" customWidth="1"/>
    <col min="2" max="2" width="31.7109375" style="15" customWidth="1"/>
    <col min="3" max="3" width="32.42578125" style="15" customWidth="1"/>
    <col min="4" max="4" width="24.42578125" style="13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33" t="s">
        <v>327</v>
      </c>
      <c r="B1" s="134"/>
      <c r="C1" s="134"/>
      <c r="D1" s="134"/>
      <c r="F1" s="9"/>
      <c r="G1" s="9"/>
    </row>
    <row r="2" spans="1:10" s="8" customFormat="1" ht="16.5" thickBot="1" x14ac:dyDescent="0.3">
      <c r="B2" s="10"/>
      <c r="C2" s="10"/>
      <c r="D2" s="9"/>
      <c r="F2" s="9"/>
      <c r="G2" s="9"/>
    </row>
    <row r="3" spans="1:10" s="11" customFormat="1" ht="113.25" customHeight="1" thickBot="1" x14ac:dyDescent="0.3">
      <c r="A3" s="36" t="s">
        <v>25</v>
      </c>
      <c r="B3" s="37" t="s">
        <v>325</v>
      </c>
      <c r="C3" s="37" t="s">
        <v>326</v>
      </c>
      <c r="D3" s="51" t="s">
        <v>230</v>
      </c>
      <c r="F3" s="12"/>
      <c r="G3" s="12"/>
    </row>
    <row r="4" spans="1:10" s="11" customFormat="1" ht="24.75" customHeight="1" thickBot="1" x14ac:dyDescent="0.3">
      <c r="A4" s="41"/>
      <c r="B4" s="42" t="s">
        <v>26</v>
      </c>
      <c r="C4" s="42" t="s">
        <v>71</v>
      </c>
      <c r="D4" s="91">
        <f>SUM(D5:D17)</f>
        <v>2798881.3867099998</v>
      </c>
      <c r="E4" s="12"/>
      <c r="F4" s="12"/>
      <c r="G4" s="12"/>
    </row>
    <row r="5" spans="1:10" ht="33.75" customHeight="1" x14ac:dyDescent="0.25">
      <c r="A5" s="39">
        <v>1</v>
      </c>
      <c r="B5" s="40" t="s">
        <v>72</v>
      </c>
      <c r="C5" s="40" t="s">
        <v>73</v>
      </c>
      <c r="D5" s="92">
        <v>1480956.5000199999</v>
      </c>
      <c r="E5" s="13"/>
      <c r="H5" s="13"/>
      <c r="I5" s="14"/>
      <c r="J5" s="13"/>
    </row>
    <row r="6" spans="1:10" ht="33.75" customHeight="1" x14ac:dyDescent="0.25">
      <c r="A6" s="32">
        <v>2</v>
      </c>
      <c r="B6" s="33" t="s">
        <v>74</v>
      </c>
      <c r="C6" s="33" t="s">
        <v>75</v>
      </c>
      <c r="D6" s="93">
        <v>408677.48897000001</v>
      </c>
      <c r="E6" s="13"/>
      <c r="H6" s="13"/>
      <c r="I6" s="14"/>
    </row>
    <row r="7" spans="1:10" ht="33.75" customHeight="1" x14ac:dyDescent="0.25">
      <c r="A7" s="32">
        <v>3</v>
      </c>
      <c r="B7" s="33" t="s">
        <v>76</v>
      </c>
      <c r="C7" s="33" t="s">
        <v>77</v>
      </c>
      <c r="D7" s="93">
        <v>67306.054349999991</v>
      </c>
      <c r="E7" s="13"/>
      <c r="H7" s="13"/>
      <c r="I7" s="14"/>
    </row>
    <row r="8" spans="1:10" ht="33.75" customHeight="1" x14ac:dyDescent="0.25">
      <c r="A8" s="32">
        <v>4</v>
      </c>
      <c r="B8" s="33" t="s">
        <v>78</v>
      </c>
      <c r="C8" s="33" t="s">
        <v>79</v>
      </c>
      <c r="D8" s="93">
        <v>67074.900240000003</v>
      </c>
      <c r="E8" s="13"/>
      <c r="H8" s="13"/>
      <c r="I8" s="14"/>
    </row>
    <row r="9" spans="1:10" ht="33.75" customHeight="1" x14ac:dyDescent="0.25">
      <c r="A9" s="32">
        <v>5</v>
      </c>
      <c r="B9" s="33" t="s">
        <v>80</v>
      </c>
      <c r="C9" s="33" t="s">
        <v>81</v>
      </c>
      <c r="D9" s="93">
        <v>62901.992330000001</v>
      </c>
      <c r="E9" s="13"/>
      <c r="H9" s="13"/>
      <c r="I9" s="14"/>
    </row>
    <row r="10" spans="1:10" ht="33.75" customHeight="1" x14ac:dyDescent="0.25">
      <c r="A10" s="32">
        <v>6</v>
      </c>
      <c r="B10" s="33" t="s">
        <v>82</v>
      </c>
      <c r="C10" s="33" t="s">
        <v>83</v>
      </c>
      <c r="D10" s="93">
        <v>122479.68418000001</v>
      </c>
      <c r="E10" s="13"/>
      <c r="H10" s="13"/>
      <c r="I10" s="14"/>
    </row>
    <row r="11" spans="1:10" ht="33.75" customHeight="1" x14ac:dyDescent="0.25">
      <c r="A11" s="32">
        <v>7</v>
      </c>
      <c r="B11" s="33" t="s">
        <v>84</v>
      </c>
      <c r="C11" s="33" t="s">
        <v>85</v>
      </c>
      <c r="D11" s="93">
        <v>94607.604720000003</v>
      </c>
      <c r="E11" s="13"/>
      <c r="H11" s="13"/>
      <c r="I11" s="14"/>
    </row>
    <row r="12" spans="1:10" ht="33.75" customHeight="1" x14ac:dyDescent="0.25">
      <c r="A12" s="32">
        <v>8</v>
      </c>
      <c r="B12" s="33" t="s">
        <v>86</v>
      </c>
      <c r="C12" s="33" t="s">
        <v>87</v>
      </c>
      <c r="D12" s="93">
        <v>94131.737030000004</v>
      </c>
      <c r="E12" s="13"/>
      <c r="H12" s="13"/>
      <c r="I12" s="14"/>
    </row>
    <row r="13" spans="1:10" ht="33.75" customHeight="1" x14ac:dyDescent="0.25">
      <c r="A13" s="32">
        <v>9</v>
      </c>
      <c r="B13" s="33" t="s">
        <v>88</v>
      </c>
      <c r="C13" s="33" t="s">
        <v>89</v>
      </c>
      <c r="D13" s="93">
        <v>70752.000290000011</v>
      </c>
      <c r="E13" s="13"/>
      <c r="H13" s="13"/>
      <c r="I13" s="14"/>
    </row>
    <row r="14" spans="1:10" ht="33.75" customHeight="1" x14ac:dyDescent="0.25">
      <c r="A14" s="32">
        <v>10</v>
      </c>
      <c r="B14" s="33" t="s">
        <v>90</v>
      </c>
      <c r="C14" s="33" t="s">
        <v>91</v>
      </c>
      <c r="D14" s="93">
        <v>81007.139060000001</v>
      </c>
      <c r="E14" s="13"/>
      <c r="H14" s="13"/>
      <c r="I14" s="14"/>
    </row>
    <row r="15" spans="1:10" ht="33.75" customHeight="1" x14ac:dyDescent="0.25">
      <c r="A15" s="32">
        <v>11</v>
      </c>
      <c r="B15" s="33" t="s">
        <v>92</v>
      </c>
      <c r="C15" s="33" t="s">
        <v>93</v>
      </c>
      <c r="D15" s="93">
        <v>58284.82675</v>
      </c>
      <c r="E15" s="13"/>
      <c r="H15" s="13"/>
      <c r="I15" s="14"/>
    </row>
    <row r="16" spans="1:10" ht="33.75" customHeight="1" x14ac:dyDescent="0.25">
      <c r="A16" s="32">
        <v>12</v>
      </c>
      <c r="B16" s="33" t="s">
        <v>94</v>
      </c>
      <c r="C16" s="33" t="s">
        <v>95</v>
      </c>
      <c r="D16" s="93">
        <v>76203.767110000001</v>
      </c>
      <c r="E16" s="13"/>
      <c r="H16" s="13"/>
      <c r="I16" s="14"/>
    </row>
    <row r="17" spans="1:9" ht="33.75" customHeight="1" thickBot="1" x14ac:dyDescent="0.3">
      <c r="A17" s="34">
        <v>13</v>
      </c>
      <c r="B17" s="35" t="s">
        <v>96</v>
      </c>
      <c r="C17" s="35" t="s">
        <v>97</v>
      </c>
      <c r="D17" s="94">
        <v>114497.69166</v>
      </c>
      <c r="E17" s="13"/>
      <c r="H17" s="13"/>
      <c r="I17" s="14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10"/>
  <sheetViews>
    <sheetView zoomScale="90" zoomScaleNormal="90" zoomScaleSheetLayoutView="80" workbookViewId="0">
      <selection sqref="A1:D1"/>
    </sheetView>
  </sheetViews>
  <sheetFormatPr defaultRowHeight="15.75" x14ac:dyDescent="0.25"/>
  <cols>
    <col min="1" max="1" width="4.7109375" style="15" customWidth="1"/>
    <col min="2" max="2" width="31.7109375" style="15" customWidth="1"/>
    <col min="3" max="3" width="32.42578125" style="15" customWidth="1"/>
    <col min="4" max="4" width="24.42578125" style="13" customWidth="1"/>
    <col min="5" max="5" width="23" style="108" bestFit="1" customWidth="1"/>
    <col min="6" max="6" width="14.7109375" style="107" customWidth="1"/>
    <col min="7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33" t="s">
        <v>324</v>
      </c>
      <c r="B1" s="134"/>
      <c r="C1" s="134"/>
      <c r="D1" s="134"/>
      <c r="E1" s="116"/>
      <c r="F1" s="118"/>
      <c r="G1" s="9"/>
    </row>
    <row r="2" spans="1:10" s="8" customFormat="1" ht="16.5" thickBot="1" x14ac:dyDescent="0.3">
      <c r="B2" s="10"/>
      <c r="C2" s="10"/>
      <c r="D2" s="9"/>
      <c r="E2" s="116"/>
      <c r="F2" s="118"/>
      <c r="G2" s="9"/>
    </row>
    <row r="3" spans="1:10" s="11" customFormat="1" ht="113.25" customHeight="1" thickBot="1" x14ac:dyDescent="0.3">
      <c r="A3" s="36" t="s">
        <v>25</v>
      </c>
      <c r="B3" s="37" t="s">
        <v>283</v>
      </c>
      <c r="C3" s="37" t="s">
        <v>284</v>
      </c>
      <c r="D3" s="51" t="s">
        <v>230</v>
      </c>
      <c r="E3" s="117"/>
      <c r="F3" s="119"/>
      <c r="G3" s="12"/>
    </row>
    <row r="4" spans="1:10" s="11" customFormat="1" ht="24.75" customHeight="1" thickBot="1" x14ac:dyDescent="0.3">
      <c r="A4" s="41"/>
      <c r="B4" s="42" t="s">
        <v>26</v>
      </c>
      <c r="C4" s="42" t="s">
        <v>71</v>
      </c>
      <c r="D4" s="91">
        <f>SUM(D5:D7)</f>
        <v>466470</v>
      </c>
      <c r="E4" s="117"/>
      <c r="F4" s="119"/>
      <c r="G4" s="12"/>
    </row>
    <row r="5" spans="1:10" ht="63" x14ac:dyDescent="0.25">
      <c r="A5" s="39">
        <v>1</v>
      </c>
      <c r="B5" s="40" t="s">
        <v>288</v>
      </c>
      <c r="C5" s="40" t="s">
        <v>285</v>
      </c>
      <c r="D5" s="92">
        <v>100580</v>
      </c>
      <c r="F5" s="119"/>
      <c r="H5" s="13"/>
      <c r="I5" s="14"/>
      <c r="J5" s="13"/>
    </row>
    <row r="6" spans="1:10" ht="78.75" x14ac:dyDescent="0.25">
      <c r="A6" s="32">
        <v>2</v>
      </c>
      <c r="B6" s="33" t="s">
        <v>289</v>
      </c>
      <c r="C6" s="33" t="s">
        <v>286</v>
      </c>
      <c r="D6" s="93">
        <v>176550</v>
      </c>
      <c r="F6" s="119"/>
      <c r="H6" s="13"/>
      <c r="I6" s="14"/>
    </row>
    <row r="7" spans="1:10" ht="63.75" thickBot="1" x14ac:dyDescent="0.3">
      <c r="A7" s="34">
        <v>3</v>
      </c>
      <c r="B7" s="35" t="s">
        <v>290</v>
      </c>
      <c r="C7" s="35" t="s">
        <v>287</v>
      </c>
      <c r="D7" s="94">
        <v>189340</v>
      </c>
      <c r="H7" s="13"/>
      <c r="I7" s="14"/>
    </row>
    <row r="10" spans="1:10" x14ac:dyDescent="0.25">
      <c r="D1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0"/>
  <sheetViews>
    <sheetView zoomScaleSheetLayoutView="80" workbookViewId="0">
      <pane xSplit="2" ySplit="3" topLeftCell="C4" activePane="bottomRight" state="frozen"/>
      <selection activeCell="C36" sqref="C36"/>
      <selection pane="topRight" activeCell="C36" sqref="C36"/>
      <selection pane="bottomLeft" activeCell="C36" sqref="C36"/>
      <selection pane="bottomRight" activeCell="D5" sqref="D5"/>
    </sheetView>
  </sheetViews>
  <sheetFormatPr defaultRowHeight="15.75" x14ac:dyDescent="0.25"/>
  <cols>
    <col min="1" max="1" width="4.7109375" style="15" customWidth="1"/>
    <col min="2" max="2" width="30.5703125" style="15" customWidth="1"/>
    <col min="3" max="3" width="32.5703125" style="15" customWidth="1"/>
    <col min="4" max="4" width="21.5703125" style="13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33" t="s">
        <v>322</v>
      </c>
      <c r="B1" s="134"/>
      <c r="C1" s="134"/>
      <c r="D1" s="134"/>
      <c r="F1" s="9"/>
      <c r="G1" s="9"/>
    </row>
    <row r="2" spans="1:10" s="8" customFormat="1" ht="16.5" thickBot="1" x14ac:dyDescent="0.3">
      <c r="B2" s="10"/>
      <c r="C2" s="10"/>
      <c r="D2" s="9"/>
      <c r="F2" s="9"/>
      <c r="G2" s="9"/>
    </row>
    <row r="3" spans="1:10" s="11" customFormat="1" ht="144.75" customHeight="1" thickBot="1" x14ac:dyDescent="0.3">
      <c r="A3" s="36" t="s">
        <v>25</v>
      </c>
      <c r="B3" s="37" t="s">
        <v>320</v>
      </c>
      <c r="C3" s="37" t="s">
        <v>321</v>
      </c>
      <c r="D3" s="51" t="s">
        <v>230</v>
      </c>
      <c r="F3" s="12"/>
      <c r="G3" s="12"/>
    </row>
    <row r="4" spans="1:10" s="11" customFormat="1" ht="23.25" customHeight="1" thickBot="1" x14ac:dyDescent="0.3">
      <c r="A4" s="41"/>
      <c r="B4" s="42" t="s">
        <v>26</v>
      </c>
      <c r="C4" s="42" t="s">
        <v>71</v>
      </c>
      <c r="D4" s="91">
        <f>SUM(D5:D17)</f>
        <v>1704816.6259999999</v>
      </c>
      <c r="E4" s="81"/>
      <c r="F4" s="12"/>
      <c r="G4" s="12"/>
    </row>
    <row r="5" spans="1:10" ht="21" customHeight="1" x14ac:dyDescent="0.25">
      <c r="A5" s="39">
        <v>1</v>
      </c>
      <c r="B5" s="40" t="s">
        <v>72</v>
      </c>
      <c r="C5" s="40" t="s">
        <v>73</v>
      </c>
      <c r="D5" s="92">
        <v>82868.907999999996</v>
      </c>
      <c r="E5" s="82"/>
      <c r="H5" s="13"/>
      <c r="I5" s="14"/>
      <c r="J5" s="13"/>
    </row>
    <row r="6" spans="1:10" ht="21" customHeight="1" x14ac:dyDescent="0.25">
      <c r="A6" s="32">
        <v>2</v>
      </c>
      <c r="B6" s="33" t="s">
        <v>74</v>
      </c>
      <c r="C6" s="33" t="s">
        <v>75</v>
      </c>
      <c r="D6" s="93">
        <v>158650.32800000001</v>
      </c>
      <c r="E6" s="82"/>
      <c r="H6" s="13"/>
      <c r="I6" s="14"/>
    </row>
    <row r="7" spans="1:10" ht="21" customHeight="1" x14ac:dyDescent="0.25">
      <c r="A7" s="32">
        <v>3</v>
      </c>
      <c r="B7" s="33" t="s">
        <v>76</v>
      </c>
      <c r="C7" s="33" t="s">
        <v>77</v>
      </c>
      <c r="D7" s="93">
        <v>94873.278000000006</v>
      </c>
      <c r="E7" s="82"/>
      <c r="H7" s="13"/>
      <c r="I7" s="14"/>
    </row>
    <row r="8" spans="1:10" ht="21" customHeight="1" x14ac:dyDescent="0.25">
      <c r="A8" s="32">
        <v>4</v>
      </c>
      <c r="B8" s="33" t="s">
        <v>78</v>
      </c>
      <c r="C8" s="33" t="s">
        <v>79</v>
      </c>
      <c r="D8" s="93">
        <v>143013.91</v>
      </c>
      <c r="E8" s="82"/>
      <c r="H8" s="13"/>
      <c r="I8" s="14"/>
    </row>
    <row r="9" spans="1:10" ht="21" customHeight="1" x14ac:dyDescent="0.25">
      <c r="A9" s="32">
        <v>5</v>
      </c>
      <c r="B9" s="33" t="s">
        <v>80</v>
      </c>
      <c r="C9" s="33" t="s">
        <v>81</v>
      </c>
      <c r="D9" s="93">
        <v>112775.95</v>
      </c>
      <c r="E9" s="82"/>
      <c r="H9" s="13"/>
      <c r="I9" s="14"/>
    </row>
    <row r="10" spans="1:10" ht="21" customHeight="1" x14ac:dyDescent="0.25">
      <c r="A10" s="32">
        <v>6</v>
      </c>
      <c r="B10" s="33" t="s">
        <v>82</v>
      </c>
      <c r="C10" s="33" t="s">
        <v>83</v>
      </c>
      <c r="D10" s="93">
        <v>125429.476</v>
      </c>
      <c r="E10" s="82"/>
      <c r="H10" s="13"/>
      <c r="I10" s="14"/>
    </row>
    <row r="11" spans="1:10" ht="21" customHeight="1" x14ac:dyDescent="0.25">
      <c r="A11" s="32">
        <v>7</v>
      </c>
      <c r="B11" s="33" t="s">
        <v>84</v>
      </c>
      <c r="C11" s="33" t="s">
        <v>85</v>
      </c>
      <c r="D11" s="93">
        <v>156592.32800000001</v>
      </c>
      <c r="E11" s="82"/>
      <c r="H11" s="13"/>
      <c r="I11" s="14"/>
    </row>
    <row r="12" spans="1:10" ht="21" customHeight="1" x14ac:dyDescent="0.25">
      <c r="A12" s="32">
        <v>8</v>
      </c>
      <c r="B12" s="33" t="s">
        <v>86</v>
      </c>
      <c r="C12" s="33" t="s">
        <v>87</v>
      </c>
      <c r="D12" s="93">
        <v>130873.43</v>
      </c>
      <c r="E12" s="82"/>
      <c r="H12" s="13"/>
      <c r="I12" s="14"/>
    </row>
    <row r="13" spans="1:10" ht="21" customHeight="1" x14ac:dyDescent="0.25">
      <c r="A13" s="32">
        <v>9</v>
      </c>
      <c r="B13" s="33" t="s">
        <v>88</v>
      </c>
      <c r="C13" s="33" t="s">
        <v>89</v>
      </c>
      <c r="D13" s="93">
        <v>137878.10800000001</v>
      </c>
      <c r="E13" s="82"/>
      <c r="H13" s="13"/>
      <c r="I13" s="14"/>
    </row>
    <row r="14" spans="1:10" ht="21" customHeight="1" x14ac:dyDescent="0.25">
      <c r="A14" s="32">
        <v>10</v>
      </c>
      <c r="B14" s="33" t="s">
        <v>90</v>
      </c>
      <c r="C14" s="33" t="s">
        <v>91</v>
      </c>
      <c r="D14" s="93">
        <v>142129.565</v>
      </c>
      <c r="E14" s="82"/>
      <c r="H14" s="13"/>
      <c r="I14" s="14"/>
    </row>
    <row r="15" spans="1:10" ht="21" customHeight="1" x14ac:dyDescent="0.25">
      <c r="A15" s="32">
        <v>11</v>
      </c>
      <c r="B15" s="33" t="s">
        <v>92</v>
      </c>
      <c r="C15" s="33" t="s">
        <v>93</v>
      </c>
      <c r="D15" s="93">
        <v>127785.58500000001</v>
      </c>
      <c r="E15" s="82"/>
      <c r="H15" s="13"/>
      <c r="I15" s="14"/>
    </row>
    <row r="16" spans="1:10" ht="21" customHeight="1" x14ac:dyDescent="0.25">
      <c r="A16" s="32">
        <v>12</v>
      </c>
      <c r="B16" s="33" t="s">
        <v>94</v>
      </c>
      <c r="C16" s="33" t="s">
        <v>95</v>
      </c>
      <c r="D16" s="93">
        <v>135304.177</v>
      </c>
      <c r="E16" s="82"/>
      <c r="H16" s="13"/>
      <c r="I16" s="14"/>
    </row>
    <row r="17" spans="1:9" ht="21" customHeight="1" thickBot="1" x14ac:dyDescent="0.3">
      <c r="A17" s="34">
        <v>13</v>
      </c>
      <c r="B17" s="35" t="s">
        <v>96</v>
      </c>
      <c r="C17" s="35" t="s">
        <v>97</v>
      </c>
      <c r="D17" s="94">
        <v>156641.58300000001</v>
      </c>
      <c r="E17" s="82"/>
      <c r="H17" s="13"/>
      <c r="I17" s="14"/>
    </row>
    <row r="18" spans="1:9" x14ac:dyDescent="0.25">
      <c r="E18" s="82"/>
    </row>
    <row r="19" spans="1:9" x14ac:dyDescent="0.25">
      <c r="E19" s="82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64"/>
  <sheetViews>
    <sheetView view="pageBreakPreview" zoomScale="85" zoomScaleNormal="85" zoomScaleSheetLayoutView="85" workbookViewId="0">
      <pane xSplit="2" ySplit="5" topLeftCell="C6" activePane="bottomRight" state="frozen"/>
      <selection activeCell="C36" sqref="C36"/>
      <selection pane="topRight" activeCell="C36" sqref="C36"/>
      <selection pane="bottomLeft" activeCell="C36" sqref="C36"/>
      <selection pane="bottomRight" activeCell="D11" sqref="D11"/>
    </sheetView>
  </sheetViews>
  <sheetFormatPr defaultRowHeight="15.75" x14ac:dyDescent="0.25"/>
  <cols>
    <col min="1" max="1" width="8.140625" style="15" customWidth="1"/>
    <col min="2" max="2" width="56.85546875" style="15" customWidth="1"/>
    <col min="3" max="3" width="64.85546875" style="15" customWidth="1"/>
    <col min="4" max="4" width="21.5703125" style="16" customWidth="1"/>
    <col min="5" max="5" width="19.42578125" style="57" customWidth="1"/>
    <col min="6" max="6" width="14.7109375" style="57" bestFit="1" customWidth="1"/>
    <col min="7" max="7" width="9.140625" style="57"/>
    <col min="8" max="16384" width="9.140625" style="15"/>
  </cols>
  <sheetData>
    <row r="1" spans="1:7" ht="18.75" x14ac:dyDescent="0.25">
      <c r="A1" s="122" t="s">
        <v>323</v>
      </c>
      <c r="B1" s="122"/>
      <c r="C1" s="122"/>
      <c r="D1" s="122"/>
    </row>
    <row r="2" spans="1:7" ht="18.75" x14ac:dyDescent="0.25">
      <c r="A2" s="122" t="s">
        <v>251</v>
      </c>
      <c r="B2" s="122"/>
      <c r="C2" s="122"/>
      <c r="D2" s="122"/>
    </row>
    <row r="3" spans="1:7" ht="16.5" thickBot="1" x14ac:dyDescent="0.3">
      <c r="B3" s="45"/>
      <c r="C3" s="45"/>
      <c r="D3" s="44"/>
    </row>
    <row r="4" spans="1:7" ht="23.25" customHeight="1" x14ac:dyDescent="0.25">
      <c r="A4" s="135" t="s">
        <v>25</v>
      </c>
      <c r="B4" s="127" t="s">
        <v>224</v>
      </c>
      <c r="C4" s="127" t="s">
        <v>223</v>
      </c>
      <c r="D4" s="130" t="s">
        <v>230</v>
      </c>
    </row>
    <row r="5" spans="1:7" ht="31.5" customHeight="1" thickBot="1" x14ac:dyDescent="0.3">
      <c r="A5" s="136"/>
      <c r="B5" s="129"/>
      <c r="C5" s="129"/>
      <c r="D5" s="132"/>
    </row>
    <row r="6" spans="1:7" ht="27.75" customHeight="1" thickBot="1" x14ac:dyDescent="0.3">
      <c r="A6" s="77"/>
      <c r="B6" s="78" t="s">
        <v>222</v>
      </c>
      <c r="C6" s="78" t="s">
        <v>225</v>
      </c>
      <c r="D6" s="95">
        <f>+D7+D28+D47+D48+D49+D50+D52+D51</f>
        <v>6927547.6675700005</v>
      </c>
      <c r="E6" s="58"/>
      <c r="F6" s="58"/>
      <c r="G6" s="59"/>
    </row>
    <row r="7" spans="1:7" ht="31.5" x14ac:dyDescent="0.25">
      <c r="A7" s="75" t="s">
        <v>221</v>
      </c>
      <c r="B7" s="76" t="s">
        <v>220</v>
      </c>
      <c r="C7" s="76" t="s">
        <v>219</v>
      </c>
      <c r="D7" s="96">
        <f>+D9+D13+D16+D19+D20+D24+D23+D25+D26+D27+D21+D22</f>
        <v>4118196.3331600004</v>
      </c>
      <c r="E7" s="58"/>
      <c r="F7" s="58"/>
      <c r="G7" s="59"/>
    </row>
    <row r="8" spans="1:7" x14ac:dyDescent="0.25">
      <c r="A8" s="65"/>
      <c r="B8" s="67" t="s">
        <v>147</v>
      </c>
      <c r="C8" s="67" t="s">
        <v>110</v>
      </c>
      <c r="D8" s="97"/>
      <c r="E8" s="58"/>
      <c r="F8" s="58"/>
      <c r="G8" s="59"/>
    </row>
    <row r="9" spans="1:7" ht="31.5" customHeight="1" x14ac:dyDescent="0.25">
      <c r="A9" s="68" t="s">
        <v>218</v>
      </c>
      <c r="B9" s="69" t="s">
        <v>217</v>
      </c>
      <c r="C9" s="69" t="s">
        <v>216</v>
      </c>
      <c r="D9" s="97">
        <f>+D10+D11+D12</f>
        <v>851700.12707000005</v>
      </c>
      <c r="E9" s="58"/>
      <c r="F9" s="58"/>
      <c r="G9" s="59"/>
    </row>
    <row r="10" spans="1:7" ht="31.5" customHeight="1" x14ac:dyDescent="0.25">
      <c r="A10" s="68"/>
      <c r="B10" s="70" t="s">
        <v>215</v>
      </c>
      <c r="C10" s="71" t="s">
        <v>214</v>
      </c>
      <c r="D10" s="97">
        <v>447242.05358000001</v>
      </c>
      <c r="F10" s="58"/>
      <c r="G10" s="59"/>
    </row>
    <row r="11" spans="1:7" ht="31.5" customHeight="1" x14ac:dyDescent="0.25">
      <c r="A11" s="68"/>
      <c r="B11" s="70" t="s">
        <v>213</v>
      </c>
      <c r="C11" s="71" t="s">
        <v>212</v>
      </c>
      <c r="D11" s="97">
        <v>401058.02613999997</v>
      </c>
      <c r="F11" s="58"/>
      <c r="G11" s="59"/>
    </row>
    <row r="12" spans="1:7" ht="31.5" customHeight="1" x14ac:dyDescent="0.25">
      <c r="A12" s="68"/>
      <c r="B12" s="70" t="s">
        <v>211</v>
      </c>
      <c r="C12" s="71" t="s">
        <v>210</v>
      </c>
      <c r="D12" s="97">
        <v>3400.0473500000003</v>
      </c>
      <c r="F12" s="58"/>
      <c r="G12" s="59"/>
    </row>
    <row r="13" spans="1:7" ht="31.5" customHeight="1" x14ac:dyDescent="0.25">
      <c r="A13" s="68" t="s">
        <v>209</v>
      </c>
      <c r="B13" s="69" t="s">
        <v>256</v>
      </c>
      <c r="C13" s="69" t="s">
        <v>257</v>
      </c>
      <c r="D13" s="97">
        <f>+D14+D15</f>
        <v>1816037.2055200001</v>
      </c>
      <c r="F13" s="58"/>
      <c r="G13" s="59"/>
    </row>
    <row r="14" spans="1:7" ht="31.5" customHeight="1" x14ac:dyDescent="0.25">
      <c r="A14" s="68"/>
      <c r="B14" s="69" t="s">
        <v>258</v>
      </c>
      <c r="C14" s="69" t="s">
        <v>279</v>
      </c>
      <c r="D14" s="97">
        <v>1776046.9301100001</v>
      </c>
      <c r="F14" s="58"/>
      <c r="G14" s="59"/>
    </row>
    <row r="15" spans="1:7" ht="31.5" customHeight="1" x14ac:dyDescent="0.25">
      <c r="A15" s="68"/>
      <c r="B15" s="69" t="s">
        <v>259</v>
      </c>
      <c r="C15" s="69" t="s">
        <v>280</v>
      </c>
      <c r="D15" s="97">
        <v>39990.275410000002</v>
      </c>
      <c r="F15" s="58"/>
      <c r="G15" s="59"/>
    </row>
    <row r="16" spans="1:7" ht="31.5" customHeight="1" x14ac:dyDescent="0.25">
      <c r="A16" s="68" t="s">
        <v>208</v>
      </c>
      <c r="B16" s="69" t="s">
        <v>207</v>
      </c>
      <c r="C16" s="69" t="s">
        <v>206</v>
      </c>
      <c r="D16" s="97">
        <f>+D17+D18</f>
        <v>169289.96740999998</v>
      </c>
      <c r="F16" s="58"/>
      <c r="G16" s="59"/>
    </row>
    <row r="17" spans="1:7" ht="31.5" customHeight="1" x14ac:dyDescent="0.25">
      <c r="A17" s="68"/>
      <c r="B17" s="70" t="s">
        <v>205</v>
      </c>
      <c r="C17" s="71" t="s">
        <v>204</v>
      </c>
      <c r="D17" s="97">
        <v>41122.025800000003</v>
      </c>
      <c r="F17" s="58"/>
      <c r="G17" s="59"/>
    </row>
    <row r="18" spans="1:7" ht="25.5" customHeight="1" x14ac:dyDescent="0.25">
      <c r="A18" s="68"/>
      <c r="B18" s="70" t="s">
        <v>203</v>
      </c>
      <c r="C18" s="71" t="s">
        <v>202</v>
      </c>
      <c r="D18" s="97">
        <v>128167.94160999998</v>
      </c>
      <c r="F18" s="58"/>
      <c r="G18" s="59"/>
    </row>
    <row r="19" spans="1:7" ht="31.5" customHeight="1" x14ac:dyDescent="0.25">
      <c r="A19" s="68" t="s">
        <v>201</v>
      </c>
      <c r="B19" s="69" t="s">
        <v>200</v>
      </c>
      <c r="C19" s="69" t="s">
        <v>199</v>
      </c>
      <c r="D19" s="97">
        <v>3803.1581599999995</v>
      </c>
      <c r="F19" s="58"/>
      <c r="G19" s="59"/>
    </row>
    <row r="20" spans="1:7" ht="31.5" x14ac:dyDescent="0.25">
      <c r="A20" s="68" t="s">
        <v>198</v>
      </c>
      <c r="B20" s="69" t="s">
        <v>197</v>
      </c>
      <c r="C20" s="69" t="s">
        <v>196</v>
      </c>
      <c r="D20" s="97">
        <v>1267199.2060100001</v>
      </c>
      <c r="F20" s="58"/>
      <c r="G20" s="59"/>
    </row>
    <row r="21" spans="1:7" x14ac:dyDescent="0.25">
      <c r="A21" s="68" t="s">
        <v>195</v>
      </c>
      <c r="B21" s="69" t="s">
        <v>298</v>
      </c>
      <c r="C21" s="69" t="s">
        <v>313</v>
      </c>
      <c r="D21" s="97">
        <v>2000</v>
      </c>
      <c r="F21" s="58"/>
      <c r="G21" s="59"/>
    </row>
    <row r="22" spans="1:7" ht="31.5" x14ac:dyDescent="0.25">
      <c r="A22" s="68" t="s">
        <v>299</v>
      </c>
      <c r="B22" s="69" t="s">
        <v>314</v>
      </c>
      <c r="C22" s="69" t="s">
        <v>315</v>
      </c>
      <c r="D22" s="97">
        <v>925.67609999999991</v>
      </c>
      <c r="F22" s="58"/>
      <c r="G22" s="59"/>
    </row>
    <row r="23" spans="1:7" ht="63" x14ac:dyDescent="0.25">
      <c r="A23" s="68" t="s">
        <v>300</v>
      </c>
      <c r="B23" s="69" t="s">
        <v>260</v>
      </c>
      <c r="C23" s="69" t="s">
        <v>281</v>
      </c>
      <c r="D23" s="97">
        <v>14.215950000000001</v>
      </c>
      <c r="F23" s="58"/>
      <c r="G23" s="59"/>
    </row>
    <row r="24" spans="1:7" ht="31.5" x14ac:dyDescent="0.25">
      <c r="A24" s="68" t="s">
        <v>243</v>
      </c>
      <c r="B24" s="69" t="s">
        <v>231</v>
      </c>
      <c r="C24" s="69" t="s">
        <v>232</v>
      </c>
      <c r="D24" s="97">
        <v>2.5139999999999998</v>
      </c>
      <c r="F24" s="58"/>
      <c r="G24" s="59"/>
    </row>
    <row r="25" spans="1:7" ht="47.25" x14ac:dyDescent="0.25">
      <c r="A25" s="68" t="s">
        <v>244</v>
      </c>
      <c r="B25" s="69" t="s">
        <v>194</v>
      </c>
      <c r="C25" s="69" t="s">
        <v>193</v>
      </c>
      <c r="D25" s="97">
        <v>1640.26</v>
      </c>
      <c r="F25" s="58"/>
      <c r="G25" s="59"/>
    </row>
    <row r="26" spans="1:7" ht="31.5" customHeight="1" x14ac:dyDescent="0.25">
      <c r="A26" s="68" t="s">
        <v>249</v>
      </c>
      <c r="B26" s="72" t="s">
        <v>192</v>
      </c>
      <c r="C26" s="72" t="s">
        <v>191</v>
      </c>
      <c r="D26" s="97">
        <v>3228.8656099999998</v>
      </c>
      <c r="F26" s="58"/>
      <c r="G26" s="59"/>
    </row>
    <row r="27" spans="1:7" ht="31.5" customHeight="1" x14ac:dyDescent="0.25">
      <c r="A27" s="68" t="s">
        <v>250</v>
      </c>
      <c r="B27" s="72" t="s">
        <v>190</v>
      </c>
      <c r="C27" s="72" t="s">
        <v>189</v>
      </c>
      <c r="D27" s="97">
        <v>2355.13733</v>
      </c>
      <c r="F27" s="58"/>
      <c r="G27" s="59"/>
    </row>
    <row r="28" spans="1:7" s="11" customFormat="1" ht="31.5" customHeight="1" x14ac:dyDescent="0.25">
      <c r="A28" s="65" t="s">
        <v>188</v>
      </c>
      <c r="B28" s="66" t="s">
        <v>187</v>
      </c>
      <c r="C28" s="66" t="s">
        <v>186</v>
      </c>
      <c r="D28" s="98">
        <f>SUM(D30:D46)</f>
        <v>1026097.1442899997</v>
      </c>
      <c r="E28" s="61"/>
      <c r="F28" s="58"/>
      <c r="G28" s="60"/>
    </row>
    <row r="29" spans="1:7" x14ac:dyDescent="0.25">
      <c r="A29" s="65"/>
      <c r="B29" s="67" t="s">
        <v>147</v>
      </c>
      <c r="C29" s="67" t="s">
        <v>110</v>
      </c>
      <c r="D29" s="97"/>
      <c r="F29" s="58"/>
      <c r="G29" s="59"/>
    </row>
    <row r="30" spans="1:7" ht="31.5" customHeight="1" x14ac:dyDescent="0.25">
      <c r="A30" s="68" t="s">
        <v>185</v>
      </c>
      <c r="B30" s="72" t="s">
        <v>184</v>
      </c>
      <c r="C30" s="72" t="s">
        <v>183</v>
      </c>
      <c r="D30" s="97">
        <v>6307.0908499999996</v>
      </c>
      <c r="F30" s="58"/>
      <c r="G30" s="59"/>
    </row>
    <row r="31" spans="1:7" ht="31.5" customHeight="1" x14ac:dyDescent="0.25">
      <c r="A31" s="68" t="s">
        <v>226</v>
      </c>
      <c r="B31" s="72" t="s">
        <v>273</v>
      </c>
      <c r="C31" s="72" t="s">
        <v>282</v>
      </c>
      <c r="D31" s="97">
        <v>10274.652319999999</v>
      </c>
      <c r="F31" s="58"/>
      <c r="G31" s="59"/>
    </row>
    <row r="32" spans="1:7" ht="31.5" customHeight="1" x14ac:dyDescent="0.25">
      <c r="A32" s="68" t="s">
        <v>182</v>
      </c>
      <c r="B32" s="72" t="s">
        <v>181</v>
      </c>
      <c r="C32" s="72" t="s">
        <v>180</v>
      </c>
      <c r="D32" s="97">
        <v>244012.12394999998</v>
      </c>
      <c r="F32" s="58"/>
      <c r="G32" s="59"/>
    </row>
    <row r="33" spans="1:7" ht="31.5" x14ac:dyDescent="0.25">
      <c r="A33" s="68" t="s">
        <v>179</v>
      </c>
      <c r="B33" s="72" t="s">
        <v>178</v>
      </c>
      <c r="C33" s="72" t="s">
        <v>177</v>
      </c>
      <c r="D33" s="97">
        <v>979.39919999999995</v>
      </c>
      <c r="F33" s="58"/>
      <c r="G33" s="59"/>
    </row>
    <row r="34" spans="1:7" ht="31.5" customHeight="1" x14ac:dyDescent="0.25">
      <c r="A34" s="68" t="s">
        <v>227</v>
      </c>
      <c r="B34" s="72" t="s">
        <v>277</v>
      </c>
      <c r="C34" s="72" t="s">
        <v>278</v>
      </c>
      <c r="D34" s="97">
        <v>13059.854890000001</v>
      </c>
      <c r="F34" s="58"/>
      <c r="G34" s="59"/>
    </row>
    <row r="35" spans="1:7" ht="31.5" customHeight="1" x14ac:dyDescent="0.25">
      <c r="A35" s="68" t="s">
        <v>176</v>
      </c>
      <c r="B35" s="72" t="s">
        <v>261</v>
      </c>
      <c r="C35" s="72" t="s">
        <v>276</v>
      </c>
      <c r="D35" s="97">
        <v>1692.7186000000002</v>
      </c>
      <c r="F35" s="58"/>
      <c r="G35" s="59"/>
    </row>
    <row r="36" spans="1:7" ht="47.25" x14ac:dyDescent="0.25">
      <c r="A36" s="68" t="s">
        <v>228</v>
      </c>
      <c r="B36" s="72" t="s">
        <v>318</v>
      </c>
      <c r="C36" s="72" t="s">
        <v>319</v>
      </c>
      <c r="D36" s="97">
        <v>204.08</v>
      </c>
      <c r="F36" s="58"/>
      <c r="G36" s="59"/>
    </row>
    <row r="37" spans="1:7" ht="63" x14ac:dyDescent="0.25">
      <c r="A37" s="68" t="s">
        <v>175</v>
      </c>
      <c r="B37" s="72" t="s">
        <v>233</v>
      </c>
      <c r="C37" s="72" t="s">
        <v>234</v>
      </c>
      <c r="D37" s="97">
        <v>500.62859999999995</v>
      </c>
      <c r="F37" s="58"/>
      <c r="G37" s="59"/>
    </row>
    <row r="38" spans="1:7" ht="31.5" x14ac:dyDescent="0.25">
      <c r="A38" s="68" t="s">
        <v>172</v>
      </c>
      <c r="B38" s="72" t="s">
        <v>301</v>
      </c>
      <c r="C38" s="72" t="s">
        <v>316</v>
      </c>
      <c r="D38" s="97">
        <v>3475.4190699999999</v>
      </c>
      <c r="F38" s="58"/>
      <c r="G38" s="59"/>
    </row>
    <row r="39" spans="1:7" x14ac:dyDescent="0.25">
      <c r="A39" s="68" t="s">
        <v>169</v>
      </c>
      <c r="B39" s="72" t="s">
        <v>302</v>
      </c>
      <c r="C39" s="72" t="s">
        <v>317</v>
      </c>
      <c r="D39" s="97">
        <v>271</v>
      </c>
      <c r="F39" s="58"/>
      <c r="G39" s="59"/>
    </row>
    <row r="40" spans="1:7" ht="31.5" customHeight="1" thickBot="1" x14ac:dyDescent="0.3">
      <c r="A40" s="73" t="s">
        <v>245</v>
      </c>
      <c r="B40" s="74" t="s">
        <v>174</v>
      </c>
      <c r="C40" s="74" t="s">
        <v>173</v>
      </c>
      <c r="D40" s="99">
        <v>698771.44899999991</v>
      </c>
      <c r="F40" s="58"/>
      <c r="G40" s="59"/>
    </row>
    <row r="41" spans="1:7" ht="31.5" customHeight="1" x14ac:dyDescent="0.25">
      <c r="A41" s="111" t="s">
        <v>246</v>
      </c>
      <c r="B41" s="112" t="s">
        <v>171</v>
      </c>
      <c r="C41" s="112" t="s">
        <v>170</v>
      </c>
      <c r="D41" s="113">
        <v>4937.6649299999999</v>
      </c>
      <c r="F41" s="58"/>
      <c r="G41" s="59"/>
    </row>
    <row r="42" spans="1:7" ht="31.5" customHeight="1" x14ac:dyDescent="0.25">
      <c r="A42" s="68" t="s">
        <v>247</v>
      </c>
      <c r="B42" s="72" t="s">
        <v>168</v>
      </c>
      <c r="C42" s="72" t="s">
        <v>167</v>
      </c>
      <c r="D42" s="97">
        <v>5589.6143999999995</v>
      </c>
      <c r="F42" s="58"/>
      <c r="G42" s="59"/>
    </row>
    <row r="43" spans="1:7" ht="31.5" customHeight="1" x14ac:dyDescent="0.25">
      <c r="A43" s="68" t="s">
        <v>274</v>
      </c>
      <c r="B43" s="72" t="s">
        <v>166</v>
      </c>
      <c r="C43" s="72" t="s">
        <v>165</v>
      </c>
      <c r="D43" s="97">
        <v>85.508130000000008</v>
      </c>
      <c r="F43" s="58"/>
      <c r="G43" s="59"/>
    </row>
    <row r="44" spans="1:7" ht="31.5" x14ac:dyDescent="0.25">
      <c r="A44" s="68" t="s">
        <v>275</v>
      </c>
      <c r="B44" s="72" t="s">
        <v>164</v>
      </c>
      <c r="C44" s="72" t="s">
        <v>163</v>
      </c>
      <c r="D44" s="97">
        <v>11865.58027</v>
      </c>
      <c r="F44" s="58"/>
      <c r="G44" s="59"/>
    </row>
    <row r="45" spans="1:7" ht="31.5" x14ac:dyDescent="0.25">
      <c r="A45" s="68" t="s">
        <v>303</v>
      </c>
      <c r="B45" s="72" t="s">
        <v>235</v>
      </c>
      <c r="C45" s="72" t="s">
        <v>236</v>
      </c>
      <c r="D45" s="97">
        <v>3327.30942</v>
      </c>
      <c r="F45" s="58"/>
      <c r="G45" s="59"/>
    </row>
    <row r="46" spans="1:7" ht="31.5" customHeight="1" x14ac:dyDescent="0.25">
      <c r="A46" s="68" t="s">
        <v>304</v>
      </c>
      <c r="B46" s="72" t="s">
        <v>162</v>
      </c>
      <c r="C46" s="72" t="s">
        <v>161</v>
      </c>
      <c r="D46" s="97">
        <v>20743.050660000001</v>
      </c>
      <c r="F46" s="58"/>
      <c r="G46" s="59"/>
    </row>
    <row r="47" spans="1:7" ht="31.5" x14ac:dyDescent="0.25">
      <c r="A47" s="65" t="s">
        <v>160</v>
      </c>
      <c r="B47" s="66" t="s">
        <v>159</v>
      </c>
      <c r="C47" s="66" t="s">
        <v>158</v>
      </c>
      <c r="D47" s="98">
        <v>442296.94990999985</v>
      </c>
      <c r="F47" s="58"/>
      <c r="G47" s="59"/>
    </row>
    <row r="48" spans="1:7" ht="31.5" x14ac:dyDescent="0.25">
      <c r="A48" s="65" t="s">
        <v>157</v>
      </c>
      <c r="B48" s="66" t="s">
        <v>156</v>
      </c>
      <c r="C48" s="66" t="s">
        <v>155</v>
      </c>
      <c r="D48" s="98">
        <v>379351.72074999992</v>
      </c>
      <c r="F48" s="58"/>
      <c r="G48" s="59"/>
    </row>
    <row r="49" spans="1:6" ht="31.5" x14ac:dyDescent="0.25">
      <c r="A49" s="65" t="s">
        <v>154</v>
      </c>
      <c r="B49" s="66" t="s">
        <v>153</v>
      </c>
      <c r="C49" s="66" t="s">
        <v>152</v>
      </c>
      <c r="D49" s="98">
        <v>70132.032460000002</v>
      </c>
      <c r="F49" s="58"/>
    </row>
    <row r="50" spans="1:6" ht="31.5" customHeight="1" x14ac:dyDescent="0.25">
      <c r="A50" s="65" t="s">
        <v>151</v>
      </c>
      <c r="B50" s="66" t="s">
        <v>150</v>
      </c>
      <c r="C50" s="66" t="s">
        <v>149</v>
      </c>
      <c r="D50" s="98">
        <v>45514.411159999996</v>
      </c>
      <c r="F50" s="58"/>
    </row>
    <row r="51" spans="1:6" ht="31.5" customHeight="1" x14ac:dyDescent="0.25">
      <c r="A51" s="65" t="s">
        <v>148</v>
      </c>
      <c r="B51" s="66" t="s">
        <v>237</v>
      </c>
      <c r="C51" s="66" t="s">
        <v>238</v>
      </c>
      <c r="D51" s="98">
        <v>211379.44</v>
      </c>
      <c r="F51" s="58"/>
    </row>
    <row r="52" spans="1:6" ht="31.5" customHeight="1" x14ac:dyDescent="0.25">
      <c r="A52" s="65" t="s">
        <v>272</v>
      </c>
      <c r="B52" s="66" t="s">
        <v>107</v>
      </c>
      <c r="C52" s="66" t="s">
        <v>144</v>
      </c>
      <c r="D52" s="98">
        <f>SUM(D54:D63)</f>
        <v>634579.63583999977</v>
      </c>
      <c r="F52" s="58"/>
    </row>
    <row r="53" spans="1:6" x14ac:dyDescent="0.25">
      <c r="A53" s="65"/>
      <c r="B53" s="67" t="s">
        <v>147</v>
      </c>
      <c r="C53" s="67" t="s">
        <v>110</v>
      </c>
      <c r="D53" s="97"/>
      <c r="F53" s="58"/>
    </row>
    <row r="54" spans="1:6" ht="31.5" x14ac:dyDescent="0.25">
      <c r="A54" s="68" t="s">
        <v>263</v>
      </c>
      <c r="B54" s="72" t="s">
        <v>146</v>
      </c>
      <c r="C54" s="72" t="s">
        <v>145</v>
      </c>
      <c r="D54" s="97">
        <v>32732.841899999999</v>
      </c>
      <c r="F54" s="58"/>
    </row>
    <row r="55" spans="1:6" ht="31.5" customHeight="1" x14ac:dyDescent="0.25">
      <c r="A55" s="68" t="s">
        <v>264</v>
      </c>
      <c r="B55" s="72" t="s">
        <v>107</v>
      </c>
      <c r="C55" s="72" t="s">
        <v>144</v>
      </c>
      <c r="D55" s="97">
        <v>129513.88958999999</v>
      </c>
      <c r="F55" s="58"/>
    </row>
    <row r="56" spans="1:6" ht="31.5" customHeight="1" x14ac:dyDescent="0.25">
      <c r="A56" s="68" t="s">
        <v>262</v>
      </c>
      <c r="B56" s="72" t="s">
        <v>143</v>
      </c>
      <c r="C56" s="72" t="s">
        <v>142</v>
      </c>
      <c r="D56" s="97">
        <v>1918.5991199999999</v>
      </c>
      <c r="F56" s="58"/>
    </row>
    <row r="57" spans="1:6" ht="31.5" x14ac:dyDescent="0.25">
      <c r="A57" s="68" t="s">
        <v>265</v>
      </c>
      <c r="B57" s="72" t="s">
        <v>141</v>
      </c>
      <c r="C57" s="72" t="s">
        <v>140</v>
      </c>
      <c r="D57" s="97">
        <v>29118.101820000003</v>
      </c>
      <c r="F57" s="58"/>
    </row>
    <row r="58" spans="1:6" ht="31.5" x14ac:dyDescent="0.25">
      <c r="A58" s="68" t="s">
        <v>266</v>
      </c>
      <c r="B58" s="72" t="s">
        <v>239</v>
      </c>
      <c r="C58" s="72" t="s">
        <v>240</v>
      </c>
      <c r="D58" s="97">
        <v>24773.302499999998</v>
      </c>
      <c r="F58" s="58"/>
    </row>
    <row r="59" spans="1:6" ht="31.5" customHeight="1" x14ac:dyDescent="0.25">
      <c r="A59" s="68" t="s">
        <v>267</v>
      </c>
      <c r="B59" s="72" t="s">
        <v>241</v>
      </c>
      <c r="C59" s="72" t="s">
        <v>242</v>
      </c>
      <c r="D59" s="97">
        <v>12716.037500000002</v>
      </c>
      <c r="F59" s="58"/>
    </row>
    <row r="60" spans="1:6" ht="26.25" customHeight="1" x14ac:dyDescent="0.25">
      <c r="A60" s="68" t="s">
        <v>268</v>
      </c>
      <c r="B60" s="72" t="s">
        <v>139</v>
      </c>
      <c r="C60" s="72" t="s">
        <v>138</v>
      </c>
      <c r="D60" s="97">
        <v>1573.1303200000002</v>
      </c>
      <c r="F60" s="58"/>
    </row>
    <row r="61" spans="1:6" ht="31.5" customHeight="1" x14ac:dyDescent="0.25">
      <c r="A61" s="68" t="s">
        <v>269</v>
      </c>
      <c r="B61" s="72" t="s">
        <v>137</v>
      </c>
      <c r="C61" s="72" t="s">
        <v>136</v>
      </c>
      <c r="D61" s="97">
        <v>3043.03874</v>
      </c>
      <c r="F61" s="58"/>
    </row>
    <row r="62" spans="1:6" ht="31.5" customHeight="1" x14ac:dyDescent="0.25">
      <c r="A62" s="68" t="s">
        <v>270</v>
      </c>
      <c r="B62" s="72" t="s">
        <v>135</v>
      </c>
      <c r="C62" s="72" t="s">
        <v>134</v>
      </c>
      <c r="D62" s="97">
        <v>394678.04999999987</v>
      </c>
      <c r="F62" s="58"/>
    </row>
    <row r="63" spans="1:6" ht="16.5" thickBot="1" x14ac:dyDescent="0.3">
      <c r="A63" s="73" t="s">
        <v>271</v>
      </c>
      <c r="B63" s="74" t="s">
        <v>133</v>
      </c>
      <c r="C63" s="74" t="s">
        <v>132</v>
      </c>
      <c r="D63" s="99">
        <v>4512.6443499999996</v>
      </c>
      <c r="F63" s="58"/>
    </row>
    <row r="64" spans="1:6" ht="31.5" customHeight="1" x14ac:dyDescent="0.25">
      <c r="F64" s="58"/>
    </row>
  </sheetData>
  <mergeCells count="6">
    <mergeCell ref="A1:D1"/>
    <mergeCell ref="A2:D2"/>
    <mergeCell ref="A4:A5"/>
    <mergeCell ref="B4:B5"/>
    <mergeCell ref="D4:D5"/>
    <mergeCell ref="C4:C5"/>
  </mergeCells>
  <printOptions horizontalCentered="1"/>
  <pageMargins left="0.19685039370078741" right="0.19685039370078741" top="0.39370078740157483" bottom="0.39370078740157483" header="0.19685039370078741" footer="0.31496062992125984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20"/>
  <sheetViews>
    <sheetView tabSelected="1" topLeftCell="A3" zoomScale="90" zoomScaleNormal="90" zoomScaleSheetLayoutView="80" workbookViewId="0">
      <selection activeCell="C3" sqref="C3"/>
    </sheetView>
  </sheetViews>
  <sheetFormatPr defaultRowHeight="15.75" x14ac:dyDescent="0.25"/>
  <cols>
    <col min="1" max="1" width="4.7109375" style="15" customWidth="1"/>
    <col min="2" max="2" width="29.5703125" style="15" customWidth="1"/>
    <col min="3" max="3" width="30.5703125" style="15" customWidth="1"/>
    <col min="4" max="4" width="27.85546875" style="15" customWidth="1"/>
    <col min="5" max="5" width="23" style="15" bestFit="1" customWidth="1"/>
    <col min="6" max="7" width="14.7109375" style="13" customWidth="1"/>
    <col min="8" max="9" width="22.42578125" style="15" customWidth="1"/>
    <col min="10" max="10" width="10.140625" style="15" bestFit="1" customWidth="1"/>
    <col min="11" max="16384" width="9.140625" style="15"/>
  </cols>
  <sheetData>
    <row r="1" spans="1:10" s="8" customFormat="1" ht="69" customHeight="1" x14ac:dyDescent="0.25">
      <c r="A1" s="133" t="s">
        <v>297</v>
      </c>
      <c r="B1" s="134"/>
      <c r="C1" s="134"/>
      <c r="D1" s="134"/>
      <c r="F1" s="9"/>
      <c r="G1" s="9"/>
    </row>
    <row r="2" spans="1:10" s="8" customFormat="1" ht="16.5" thickBot="1" x14ac:dyDescent="0.3">
      <c r="B2" s="10"/>
      <c r="C2" s="10"/>
      <c r="F2" s="9"/>
      <c r="G2" s="9"/>
    </row>
    <row r="3" spans="1:10" s="11" customFormat="1" ht="123.75" customHeight="1" thickBot="1" x14ac:dyDescent="0.3">
      <c r="A3" s="36" t="s">
        <v>25</v>
      </c>
      <c r="B3" s="37" t="s">
        <v>330</v>
      </c>
      <c r="C3" s="37" t="s">
        <v>331</v>
      </c>
      <c r="D3" s="38" t="s">
        <v>230</v>
      </c>
      <c r="F3" s="12"/>
      <c r="G3" s="12"/>
    </row>
    <row r="4" spans="1:10" s="11" customFormat="1" ht="23.25" customHeight="1" thickBot="1" x14ac:dyDescent="0.3">
      <c r="A4" s="41"/>
      <c r="B4" s="42" t="s">
        <v>26</v>
      </c>
      <c r="C4" s="42" t="s">
        <v>71</v>
      </c>
      <c r="D4" s="91">
        <f>SUM(D5:D17)</f>
        <v>6927547.6675699977</v>
      </c>
      <c r="F4" s="12"/>
      <c r="G4" s="12"/>
    </row>
    <row r="5" spans="1:10" ht="33.75" customHeight="1" x14ac:dyDescent="0.25">
      <c r="A5" s="39">
        <v>1</v>
      </c>
      <c r="B5" s="40" t="s">
        <v>72</v>
      </c>
      <c r="C5" s="40" t="s">
        <v>73</v>
      </c>
      <c r="D5" s="92">
        <v>2863225.2459899997</v>
      </c>
      <c r="E5" s="13"/>
      <c r="H5" s="13"/>
      <c r="I5" s="14"/>
      <c r="J5" s="13"/>
    </row>
    <row r="6" spans="1:10" ht="33.75" customHeight="1" x14ac:dyDescent="0.25">
      <c r="A6" s="32">
        <v>2</v>
      </c>
      <c r="B6" s="33" t="s">
        <v>74</v>
      </c>
      <c r="C6" s="33" t="s">
        <v>75</v>
      </c>
      <c r="D6" s="93">
        <v>847623.28088999994</v>
      </c>
      <c r="E6" s="13"/>
      <c r="H6" s="13"/>
      <c r="I6" s="14"/>
    </row>
    <row r="7" spans="1:10" ht="33.75" customHeight="1" x14ac:dyDescent="0.25">
      <c r="A7" s="32">
        <v>3</v>
      </c>
      <c r="B7" s="33" t="s">
        <v>76</v>
      </c>
      <c r="C7" s="33" t="s">
        <v>77</v>
      </c>
      <c r="D7" s="93">
        <v>202845.75872000001</v>
      </c>
      <c r="E7" s="13"/>
      <c r="H7" s="13"/>
      <c r="I7" s="14"/>
    </row>
    <row r="8" spans="1:10" ht="33.75" customHeight="1" x14ac:dyDescent="0.25">
      <c r="A8" s="32">
        <v>4</v>
      </c>
      <c r="B8" s="33" t="s">
        <v>78</v>
      </c>
      <c r="C8" s="33" t="s">
        <v>79</v>
      </c>
      <c r="D8" s="93">
        <v>295257.38209999999</v>
      </c>
      <c r="E8" s="13"/>
      <c r="H8" s="13"/>
      <c r="I8" s="14"/>
    </row>
    <row r="9" spans="1:10" ht="33.75" customHeight="1" x14ac:dyDescent="0.25">
      <c r="A9" s="32">
        <v>5</v>
      </c>
      <c r="B9" s="33" t="s">
        <v>80</v>
      </c>
      <c r="C9" s="33" t="s">
        <v>81</v>
      </c>
      <c r="D9" s="93">
        <v>239431.36922000005</v>
      </c>
      <c r="E9" s="13"/>
      <c r="H9" s="13"/>
      <c r="I9" s="14"/>
    </row>
    <row r="10" spans="1:10" ht="33.75" customHeight="1" x14ac:dyDescent="0.25">
      <c r="A10" s="32">
        <v>6</v>
      </c>
      <c r="B10" s="33" t="s">
        <v>82</v>
      </c>
      <c r="C10" s="33" t="s">
        <v>83</v>
      </c>
      <c r="D10" s="93">
        <v>342508.27166999993</v>
      </c>
      <c r="E10" s="13"/>
      <c r="H10" s="13"/>
      <c r="I10" s="14"/>
    </row>
    <row r="11" spans="1:10" ht="33.75" customHeight="1" x14ac:dyDescent="0.25">
      <c r="A11" s="32">
        <v>7</v>
      </c>
      <c r="B11" s="33" t="s">
        <v>84</v>
      </c>
      <c r="C11" s="33" t="s">
        <v>85</v>
      </c>
      <c r="D11" s="93">
        <v>340344.15018</v>
      </c>
      <c r="E11" s="13"/>
      <c r="H11" s="13"/>
      <c r="I11" s="14"/>
    </row>
    <row r="12" spans="1:10" ht="33.75" customHeight="1" x14ac:dyDescent="0.25">
      <c r="A12" s="32">
        <v>8</v>
      </c>
      <c r="B12" s="33" t="s">
        <v>86</v>
      </c>
      <c r="C12" s="33" t="s">
        <v>87</v>
      </c>
      <c r="D12" s="93">
        <v>303513.57814999996</v>
      </c>
      <c r="E12" s="13"/>
      <c r="H12" s="13"/>
      <c r="I12" s="14"/>
    </row>
    <row r="13" spans="1:10" ht="33.75" customHeight="1" x14ac:dyDescent="0.25">
      <c r="A13" s="32">
        <v>9</v>
      </c>
      <c r="B13" s="33" t="s">
        <v>88</v>
      </c>
      <c r="C13" s="33" t="s">
        <v>89</v>
      </c>
      <c r="D13" s="93">
        <v>265497.02340000001</v>
      </c>
      <c r="E13" s="13"/>
      <c r="H13" s="13"/>
      <c r="I13" s="14"/>
    </row>
    <row r="14" spans="1:10" ht="33.75" customHeight="1" x14ac:dyDescent="0.25">
      <c r="A14" s="32">
        <v>10</v>
      </c>
      <c r="B14" s="33" t="s">
        <v>90</v>
      </c>
      <c r="C14" s="33" t="s">
        <v>91</v>
      </c>
      <c r="D14" s="93">
        <v>319940.08230999991</v>
      </c>
      <c r="E14" s="13"/>
      <c r="H14" s="13"/>
      <c r="I14" s="14"/>
    </row>
    <row r="15" spans="1:10" ht="33.75" customHeight="1" x14ac:dyDescent="0.25">
      <c r="A15" s="32">
        <v>11</v>
      </c>
      <c r="B15" s="33" t="s">
        <v>92</v>
      </c>
      <c r="C15" s="33" t="s">
        <v>93</v>
      </c>
      <c r="D15" s="93">
        <v>254786.29927999998</v>
      </c>
      <c r="E15" s="13"/>
      <c r="H15" s="13"/>
      <c r="I15" s="14"/>
    </row>
    <row r="16" spans="1:10" ht="33.75" customHeight="1" x14ac:dyDescent="0.25">
      <c r="A16" s="32">
        <v>12</v>
      </c>
      <c r="B16" s="33" t="s">
        <v>94</v>
      </c>
      <c r="C16" s="33" t="s">
        <v>95</v>
      </c>
      <c r="D16" s="93">
        <v>294716.82898000005</v>
      </c>
      <c r="E16" s="13"/>
      <c r="H16" s="13"/>
      <c r="I16" s="14"/>
    </row>
    <row r="17" spans="1:9" ht="33.75" customHeight="1" thickBot="1" x14ac:dyDescent="0.3">
      <c r="A17" s="34">
        <v>13</v>
      </c>
      <c r="B17" s="35" t="s">
        <v>96</v>
      </c>
      <c r="C17" s="35" t="s">
        <v>97</v>
      </c>
      <c r="D17" s="94">
        <v>357858.39667999995</v>
      </c>
      <c r="E17" s="13"/>
      <c r="H17" s="13"/>
      <c r="I17" s="14"/>
    </row>
    <row r="19" spans="1:9" x14ac:dyDescent="0.25">
      <c r="D19" s="13"/>
    </row>
    <row r="20" spans="1:9" x14ac:dyDescent="0.25">
      <c r="D20" s="16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F20"/>
  <sheetViews>
    <sheetView workbookViewId="0">
      <selection activeCell="D5" sqref="D5"/>
    </sheetView>
  </sheetViews>
  <sheetFormatPr defaultRowHeight="15.75" x14ac:dyDescent="0.25"/>
  <cols>
    <col min="1" max="1" width="6.5703125" style="43" customWidth="1"/>
    <col min="2" max="2" width="35.7109375" style="45" customWidth="1"/>
    <col min="3" max="3" width="31" style="45" customWidth="1"/>
    <col min="4" max="4" width="22.140625" style="44" customWidth="1"/>
    <col min="5" max="5" width="14.28515625" style="45" customWidth="1"/>
    <col min="6" max="6" width="14.28515625" style="45" bestFit="1" customWidth="1"/>
    <col min="7" max="16384" width="9.140625" style="45"/>
  </cols>
  <sheetData>
    <row r="1" spans="1:6" ht="50.25" customHeight="1" x14ac:dyDescent="0.25">
      <c r="A1" s="122" t="s">
        <v>328</v>
      </c>
      <c r="B1" s="122"/>
      <c r="C1" s="122"/>
      <c r="D1" s="122"/>
    </row>
    <row r="2" spans="1:6" ht="16.5" thickBot="1" x14ac:dyDescent="0.3"/>
    <row r="3" spans="1:6" ht="54" customHeight="1" thickBot="1" x14ac:dyDescent="0.3">
      <c r="A3" s="36" t="s">
        <v>25</v>
      </c>
      <c r="B3" s="37" t="s">
        <v>131</v>
      </c>
      <c r="C3" s="37" t="s">
        <v>98</v>
      </c>
      <c r="D3" s="51" t="s">
        <v>230</v>
      </c>
    </row>
    <row r="4" spans="1:6" s="56" customFormat="1" ht="26.25" customHeight="1" thickBot="1" x14ac:dyDescent="0.3">
      <c r="A4" s="36"/>
      <c r="B4" s="55" t="s">
        <v>99</v>
      </c>
      <c r="C4" s="55" t="s">
        <v>100</v>
      </c>
      <c r="D4" s="51">
        <f>+D5+D6+D7+D8</f>
        <v>6927547.6668999996</v>
      </c>
      <c r="F4" s="62"/>
    </row>
    <row r="5" spans="1:6" ht="31.5" x14ac:dyDescent="0.25">
      <c r="A5" s="49">
        <v>1</v>
      </c>
      <c r="B5" s="50" t="s">
        <v>101</v>
      </c>
      <c r="C5" s="50" t="s">
        <v>102</v>
      </c>
      <c r="D5" s="100">
        <v>3326366.6639</v>
      </c>
      <c r="F5" s="63"/>
    </row>
    <row r="6" spans="1:6" ht="47.25" x14ac:dyDescent="0.25">
      <c r="A6" s="46">
        <v>2</v>
      </c>
      <c r="B6" s="47" t="s">
        <v>103</v>
      </c>
      <c r="C6" s="47" t="s">
        <v>104</v>
      </c>
      <c r="D6" s="101">
        <v>501115.32030000002</v>
      </c>
    </row>
    <row r="7" spans="1:6" x14ac:dyDescent="0.25">
      <c r="A7" s="46">
        <v>3</v>
      </c>
      <c r="B7" s="47" t="s">
        <v>105</v>
      </c>
      <c r="C7" s="47" t="s">
        <v>106</v>
      </c>
      <c r="D7" s="101">
        <v>416444.71230000001</v>
      </c>
      <c r="F7" s="56"/>
    </row>
    <row r="8" spans="1:6" x14ac:dyDescent="0.25">
      <c r="A8" s="46">
        <v>4</v>
      </c>
      <c r="B8" s="47" t="s">
        <v>107</v>
      </c>
      <c r="C8" s="47" t="s">
        <v>108</v>
      </c>
      <c r="D8" s="102">
        <v>2683620.9704</v>
      </c>
      <c r="F8" s="63"/>
    </row>
    <row r="9" spans="1:6" x14ac:dyDescent="0.25">
      <c r="A9" s="46"/>
      <c r="B9" s="64" t="s">
        <v>109</v>
      </c>
      <c r="C9" s="64" t="s">
        <v>110</v>
      </c>
      <c r="D9" s="101"/>
      <c r="F9" s="115"/>
    </row>
    <row r="10" spans="1:6" x14ac:dyDescent="0.25">
      <c r="A10" s="46">
        <v>4.0999999999999996</v>
      </c>
      <c r="B10" s="47" t="s">
        <v>111</v>
      </c>
      <c r="C10" s="47" t="s">
        <v>112</v>
      </c>
      <c r="D10" s="101">
        <v>3256.6876000000002</v>
      </c>
      <c r="F10" s="114"/>
    </row>
    <row r="11" spans="1:6" x14ac:dyDescent="0.25">
      <c r="A11" s="46">
        <v>4.2</v>
      </c>
      <c r="B11" s="47" t="s">
        <v>113</v>
      </c>
      <c r="C11" s="47" t="s">
        <v>114</v>
      </c>
      <c r="D11" s="101">
        <v>583786.09739999997</v>
      </c>
      <c r="F11" s="115"/>
    </row>
    <row r="12" spans="1:6" ht="31.5" x14ac:dyDescent="0.25">
      <c r="A12" s="46">
        <v>4.3</v>
      </c>
      <c r="B12" s="47" t="s">
        <v>115</v>
      </c>
      <c r="C12" s="47" t="s">
        <v>116</v>
      </c>
      <c r="D12" s="101">
        <v>126276.06329999999</v>
      </c>
    </row>
    <row r="13" spans="1:6" ht="31.5" x14ac:dyDescent="0.25">
      <c r="A13" s="46">
        <v>4.4000000000000004</v>
      </c>
      <c r="B13" s="47" t="s">
        <v>117</v>
      </c>
      <c r="C13" s="47" t="s">
        <v>118</v>
      </c>
      <c r="D13" s="101">
        <v>200257.9295</v>
      </c>
    </row>
    <row r="14" spans="1:6" ht="78.75" x14ac:dyDescent="0.25">
      <c r="A14" s="46">
        <v>4.5</v>
      </c>
      <c r="B14" s="47" t="s">
        <v>119</v>
      </c>
      <c r="C14" s="47" t="s">
        <v>120</v>
      </c>
      <c r="D14" s="101">
        <v>123612.87609999999</v>
      </c>
    </row>
    <row r="15" spans="1:6" x14ac:dyDescent="0.25">
      <c r="A15" s="46">
        <v>4.5999999999999996</v>
      </c>
      <c r="B15" s="47" t="s">
        <v>121</v>
      </c>
      <c r="C15" s="47" t="s">
        <v>122</v>
      </c>
      <c r="D15" s="101">
        <v>33172.722399999999</v>
      </c>
    </row>
    <row r="16" spans="1:6" ht="31.5" x14ac:dyDescent="0.25">
      <c r="A16" s="46">
        <v>4.7</v>
      </c>
      <c r="B16" s="47" t="s">
        <v>123</v>
      </c>
      <c r="C16" s="47" t="s">
        <v>124</v>
      </c>
      <c r="D16" s="101">
        <v>173946.85980000001</v>
      </c>
    </row>
    <row r="17" spans="1:5" x14ac:dyDescent="0.25">
      <c r="A17" s="46">
        <v>4.8</v>
      </c>
      <c r="B17" s="47" t="s">
        <v>125</v>
      </c>
      <c r="C17" s="47" t="s">
        <v>126</v>
      </c>
      <c r="D17" s="101">
        <v>4512.6444000000001</v>
      </c>
    </row>
    <row r="18" spans="1:5" x14ac:dyDescent="0.25">
      <c r="A18" s="46">
        <v>4.9000000000000004</v>
      </c>
      <c r="B18" s="47" t="s">
        <v>127</v>
      </c>
      <c r="C18" s="47" t="s">
        <v>128</v>
      </c>
      <c r="D18" s="101">
        <v>227145.97869999998</v>
      </c>
    </row>
    <row r="19" spans="1:5" x14ac:dyDescent="0.25">
      <c r="A19" s="52">
        <v>4.0999999999999996</v>
      </c>
      <c r="B19" s="47" t="s">
        <v>129</v>
      </c>
      <c r="C19" s="47" t="s">
        <v>130</v>
      </c>
      <c r="D19" s="101">
        <v>365663.05</v>
      </c>
      <c r="E19" s="63"/>
    </row>
    <row r="20" spans="1:5" ht="16.5" thickBot="1" x14ac:dyDescent="0.3">
      <c r="A20" s="53">
        <v>4.1100000000000003</v>
      </c>
      <c r="B20" s="48" t="s">
        <v>107</v>
      </c>
      <c r="C20" s="48" t="s">
        <v>108</v>
      </c>
      <c r="D20" s="103">
        <v>841990.0612</v>
      </c>
      <c r="E20" s="63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50"/>
  <sheetViews>
    <sheetView showGridLines="0" view="pageBreakPreview" zoomScaleNormal="100" zoomScaleSheetLayoutView="100" workbookViewId="0">
      <pane xSplit="2" ySplit="3" topLeftCell="C28" activePane="bottomRight" state="frozen"/>
      <selection activeCell="E6" sqref="E6"/>
      <selection pane="topRight" activeCell="E6" sqref="E6"/>
      <selection pane="bottomLeft" activeCell="E6" sqref="E6"/>
      <selection pane="bottomRight" activeCell="C33" sqref="C33"/>
    </sheetView>
  </sheetViews>
  <sheetFormatPr defaultRowHeight="15.75" x14ac:dyDescent="0.25"/>
  <cols>
    <col min="1" max="1" width="7.42578125" style="4" customWidth="1"/>
    <col min="2" max="2" width="91.42578125" style="2" customWidth="1"/>
    <col min="3" max="3" width="18.7109375" style="3" bestFit="1" customWidth="1"/>
    <col min="4" max="4" width="14.28515625" style="1" bestFit="1" customWidth="1"/>
    <col min="5" max="5" width="16.140625" style="1" bestFit="1" customWidth="1"/>
    <col min="6" max="13" width="9.140625" style="1"/>
    <col min="14" max="14" width="12.42578125" style="1" bestFit="1" customWidth="1"/>
    <col min="15" max="16384" width="9.140625" style="1"/>
  </cols>
  <sheetData>
    <row r="1" spans="1:3" ht="63" customHeight="1" x14ac:dyDescent="0.25">
      <c r="A1" s="139" t="s">
        <v>329</v>
      </c>
      <c r="B1" s="139"/>
      <c r="C1" s="139"/>
    </row>
    <row r="2" spans="1:3" ht="16.5" thickBot="1" x14ac:dyDescent="0.3"/>
    <row r="3" spans="1:3" ht="44.25" customHeight="1" thickBot="1" x14ac:dyDescent="0.3">
      <c r="A3" s="17" t="s">
        <v>25</v>
      </c>
      <c r="B3" s="18" t="s">
        <v>27</v>
      </c>
      <c r="C3" s="19" t="s">
        <v>248</v>
      </c>
    </row>
    <row r="4" spans="1:3" s="2" customFormat="1" x14ac:dyDescent="0.2">
      <c r="A4" s="109">
        <v>1</v>
      </c>
      <c r="B4" s="7" t="s">
        <v>0</v>
      </c>
      <c r="C4" s="104">
        <v>367950.54420470004</v>
      </c>
    </row>
    <row r="5" spans="1:3" s="2" customFormat="1" x14ac:dyDescent="0.2">
      <c r="A5" s="110">
        <f>+A4+1</f>
        <v>2</v>
      </c>
      <c r="B5" s="5" t="s">
        <v>1</v>
      </c>
      <c r="C5" s="105">
        <v>113118.24448629</v>
      </c>
    </row>
    <row r="6" spans="1:3" s="2" customFormat="1" ht="31.5" x14ac:dyDescent="0.2">
      <c r="A6" s="110">
        <f t="shared" ref="A6:A49" si="0">+A5+1</f>
        <v>3</v>
      </c>
      <c r="B6" s="5" t="s">
        <v>2</v>
      </c>
      <c r="C6" s="105">
        <v>1426.9679369999999</v>
      </c>
    </row>
    <row r="7" spans="1:3" s="2" customFormat="1" ht="22.5" customHeight="1" x14ac:dyDescent="0.2">
      <c r="A7" s="110">
        <f t="shared" si="0"/>
        <v>4</v>
      </c>
      <c r="B7" s="5" t="s">
        <v>3</v>
      </c>
      <c r="C7" s="105">
        <v>669234.67675757001</v>
      </c>
    </row>
    <row r="8" spans="1:3" s="2" customFormat="1" x14ac:dyDescent="0.2">
      <c r="A8" s="110">
        <f t="shared" si="0"/>
        <v>5</v>
      </c>
      <c r="B8" s="5" t="s">
        <v>291</v>
      </c>
      <c r="C8" s="105">
        <v>38018.800241179997</v>
      </c>
    </row>
    <row r="9" spans="1:3" s="2" customFormat="1" ht="22.5" customHeight="1" x14ac:dyDescent="0.2">
      <c r="A9" s="110">
        <f t="shared" si="0"/>
        <v>6</v>
      </c>
      <c r="B9" s="5" t="s">
        <v>4</v>
      </c>
      <c r="C9" s="105">
        <v>37391.091581480003</v>
      </c>
    </row>
    <row r="10" spans="1:3" s="2" customFormat="1" ht="22.5" customHeight="1" x14ac:dyDescent="0.2">
      <c r="A10" s="110">
        <f t="shared" si="0"/>
        <v>7</v>
      </c>
      <c r="B10" s="5" t="s">
        <v>5</v>
      </c>
      <c r="C10" s="105">
        <v>19576.408494559997</v>
      </c>
    </row>
    <row r="11" spans="1:3" s="2" customFormat="1" ht="22.5" customHeight="1" x14ac:dyDescent="0.2">
      <c r="A11" s="110">
        <f t="shared" si="0"/>
        <v>8</v>
      </c>
      <c r="B11" s="5" t="s">
        <v>6</v>
      </c>
      <c r="C11" s="105">
        <v>2231.2823619999999</v>
      </c>
    </row>
    <row r="12" spans="1:3" s="2" customFormat="1" ht="22.5" customHeight="1" x14ac:dyDescent="0.2">
      <c r="A12" s="110">
        <f t="shared" si="0"/>
        <v>9</v>
      </c>
      <c r="B12" s="5" t="s">
        <v>7</v>
      </c>
      <c r="C12" s="105">
        <v>687759.03372543014</v>
      </c>
    </row>
    <row r="13" spans="1:3" s="2" customFormat="1" ht="22.5" customHeight="1" x14ac:dyDescent="0.2">
      <c r="A13" s="110">
        <f t="shared" si="0"/>
        <v>10</v>
      </c>
      <c r="B13" s="5" t="s">
        <v>8</v>
      </c>
      <c r="C13" s="105">
        <v>2925.8739287500002</v>
      </c>
    </row>
    <row r="14" spans="1:3" s="2" customFormat="1" ht="22.5" customHeight="1" x14ac:dyDescent="0.2">
      <c r="A14" s="110">
        <f t="shared" si="0"/>
        <v>11</v>
      </c>
      <c r="B14" s="5" t="s">
        <v>9</v>
      </c>
      <c r="C14" s="105">
        <v>5589.6143994199992</v>
      </c>
    </row>
    <row r="15" spans="1:3" s="2" customFormat="1" ht="22.5" customHeight="1" x14ac:dyDescent="0.2">
      <c r="A15" s="110">
        <f t="shared" si="0"/>
        <v>12</v>
      </c>
      <c r="B15" s="5" t="s">
        <v>305</v>
      </c>
      <c r="C15" s="105">
        <v>27700.894287519997</v>
      </c>
    </row>
    <row r="16" spans="1:3" s="2" customFormat="1" ht="22.5" customHeight="1" x14ac:dyDescent="0.2">
      <c r="A16" s="110">
        <f t="shared" si="0"/>
        <v>13</v>
      </c>
      <c r="B16" s="5" t="s">
        <v>10</v>
      </c>
      <c r="C16" s="105">
        <v>4937.6649216200003</v>
      </c>
    </row>
    <row r="17" spans="1:5" s="2" customFormat="1" ht="22.5" customHeight="1" collapsed="1" x14ac:dyDescent="0.2">
      <c r="A17" s="110">
        <f t="shared" si="0"/>
        <v>14</v>
      </c>
      <c r="B17" s="5" t="s">
        <v>11</v>
      </c>
      <c r="C17" s="105">
        <v>4882.6822238799996</v>
      </c>
    </row>
    <row r="18" spans="1:5" s="2" customFormat="1" collapsed="1" x14ac:dyDescent="0.2">
      <c r="A18" s="110">
        <f t="shared" si="0"/>
        <v>15</v>
      </c>
      <c r="B18" s="5" t="s">
        <v>12</v>
      </c>
      <c r="C18" s="105">
        <v>1617.5033272500002</v>
      </c>
    </row>
    <row r="19" spans="1:5" s="2" customFormat="1" collapsed="1" x14ac:dyDescent="0.2">
      <c r="A19" s="110">
        <f t="shared" si="0"/>
        <v>16</v>
      </c>
      <c r="B19" s="5" t="s">
        <v>13</v>
      </c>
      <c r="C19" s="105">
        <v>1767.5909462599998</v>
      </c>
    </row>
    <row r="20" spans="1:5" s="2" customFormat="1" collapsed="1" x14ac:dyDescent="0.2">
      <c r="A20" s="110">
        <f t="shared" si="0"/>
        <v>17</v>
      </c>
      <c r="B20" s="5" t="s">
        <v>14</v>
      </c>
      <c r="C20" s="105">
        <v>6845.7983424200002</v>
      </c>
    </row>
    <row r="21" spans="1:5" s="2" customFormat="1" x14ac:dyDescent="0.2">
      <c r="A21" s="110">
        <f t="shared" si="0"/>
        <v>18</v>
      </c>
      <c r="B21" s="5" t="s">
        <v>15</v>
      </c>
      <c r="C21" s="105">
        <v>2280.8208340000001</v>
      </c>
    </row>
    <row r="22" spans="1:5" s="2" customFormat="1" collapsed="1" x14ac:dyDescent="0.2">
      <c r="A22" s="110">
        <f t="shared" si="0"/>
        <v>19</v>
      </c>
      <c r="B22" s="5" t="s">
        <v>16</v>
      </c>
      <c r="C22" s="105">
        <v>7886.3752099500007</v>
      </c>
    </row>
    <row r="23" spans="1:5" s="2" customFormat="1" collapsed="1" x14ac:dyDescent="0.2">
      <c r="A23" s="110">
        <f t="shared" si="0"/>
        <v>20</v>
      </c>
      <c r="B23" s="5" t="s">
        <v>17</v>
      </c>
      <c r="C23" s="105">
        <v>8439.6944970000004</v>
      </c>
    </row>
    <row r="24" spans="1:5" s="2" customFormat="1" x14ac:dyDescent="0.2">
      <c r="A24" s="110">
        <f t="shared" si="0"/>
        <v>21</v>
      </c>
      <c r="B24" s="5" t="s">
        <v>18</v>
      </c>
      <c r="C24" s="105">
        <v>15806.165050659996</v>
      </c>
    </row>
    <row r="25" spans="1:5" s="2" customFormat="1" ht="31.5" x14ac:dyDescent="0.2">
      <c r="A25" s="110">
        <f t="shared" si="0"/>
        <v>22</v>
      </c>
      <c r="B25" s="5" t="s">
        <v>28</v>
      </c>
      <c r="C25" s="105">
        <v>1708.2036210000001</v>
      </c>
    </row>
    <row r="26" spans="1:5" s="2" customFormat="1" x14ac:dyDescent="0.2">
      <c r="A26" s="110">
        <f t="shared" si="0"/>
        <v>23</v>
      </c>
      <c r="B26" s="6" t="s">
        <v>19</v>
      </c>
      <c r="C26" s="105">
        <v>253722.99364762998</v>
      </c>
    </row>
    <row r="27" spans="1:5" s="2" customFormat="1" ht="31.5" x14ac:dyDescent="0.2">
      <c r="A27" s="110">
        <f t="shared" si="0"/>
        <v>24</v>
      </c>
      <c r="B27" s="5" t="s">
        <v>29</v>
      </c>
      <c r="C27" s="105">
        <v>11409.953925530001</v>
      </c>
    </row>
    <row r="28" spans="1:5" s="2" customFormat="1" x14ac:dyDescent="0.2">
      <c r="A28" s="110">
        <f t="shared" si="0"/>
        <v>25</v>
      </c>
      <c r="B28" s="5" t="s">
        <v>252</v>
      </c>
      <c r="C28" s="105">
        <v>1882.074936</v>
      </c>
    </row>
    <row r="29" spans="1:5" s="2" customFormat="1" x14ac:dyDescent="0.2">
      <c r="A29" s="110">
        <f t="shared" si="0"/>
        <v>26</v>
      </c>
      <c r="B29" s="5" t="s">
        <v>20</v>
      </c>
      <c r="C29" s="105">
        <v>351.62322900000004</v>
      </c>
    </row>
    <row r="30" spans="1:5" s="2" customFormat="1" x14ac:dyDescent="0.2">
      <c r="A30" s="110">
        <f t="shared" si="0"/>
        <v>27</v>
      </c>
      <c r="B30" s="5" t="s">
        <v>306</v>
      </c>
      <c r="C30" s="105">
        <v>375266.05774866999</v>
      </c>
    </row>
    <row r="31" spans="1:5" s="2" customFormat="1" x14ac:dyDescent="0.2">
      <c r="A31" s="110"/>
      <c r="B31" s="121" t="s">
        <v>333</v>
      </c>
      <c r="C31" s="105">
        <v>367110.68196692999</v>
      </c>
    </row>
    <row r="32" spans="1:5" s="2" customFormat="1" x14ac:dyDescent="0.2">
      <c r="A32" s="110">
        <f>+A30+1</f>
        <v>28</v>
      </c>
      <c r="B32" s="5" t="s">
        <v>253</v>
      </c>
      <c r="C32" s="105">
        <v>1695.3205560000001</v>
      </c>
      <c r="E32" s="120"/>
    </row>
    <row r="33" spans="1:3" s="2" customFormat="1" x14ac:dyDescent="0.2">
      <c r="A33" s="110">
        <f t="shared" si="0"/>
        <v>29</v>
      </c>
      <c r="B33" s="5" t="s">
        <v>254</v>
      </c>
      <c r="C33" s="105">
        <v>9734.9045215100014</v>
      </c>
    </row>
    <row r="34" spans="1:3" s="2" customFormat="1" x14ac:dyDescent="0.2">
      <c r="A34" s="110">
        <f t="shared" si="0"/>
        <v>30</v>
      </c>
      <c r="B34" s="5" t="s">
        <v>255</v>
      </c>
      <c r="C34" s="105">
        <v>19126.702451999998</v>
      </c>
    </row>
    <row r="35" spans="1:3" s="2" customFormat="1" x14ac:dyDescent="0.2">
      <c r="A35" s="110">
        <f t="shared" si="0"/>
        <v>31</v>
      </c>
      <c r="B35" s="5" t="s">
        <v>21</v>
      </c>
      <c r="C35" s="105">
        <v>3489.3068139900001</v>
      </c>
    </row>
    <row r="36" spans="1:3" s="2" customFormat="1" x14ac:dyDescent="0.2">
      <c r="A36" s="110">
        <f t="shared" si="0"/>
        <v>32</v>
      </c>
      <c r="B36" s="5" t="s">
        <v>22</v>
      </c>
      <c r="C36" s="105">
        <v>14780.733118010001</v>
      </c>
    </row>
    <row r="37" spans="1:3" s="2" customFormat="1" x14ac:dyDescent="0.2">
      <c r="A37" s="110">
        <f t="shared" si="0"/>
        <v>33</v>
      </c>
      <c r="B37" s="5" t="s">
        <v>23</v>
      </c>
      <c r="C37" s="105">
        <v>5119.3004735300001</v>
      </c>
    </row>
    <row r="38" spans="1:3" s="2" customFormat="1" x14ac:dyDescent="0.2">
      <c r="A38" s="110">
        <f t="shared" si="0"/>
        <v>34</v>
      </c>
      <c r="B38" s="5" t="s">
        <v>307</v>
      </c>
      <c r="C38" s="105">
        <v>12830.813489009999</v>
      </c>
    </row>
    <row r="39" spans="1:3" s="2" customFormat="1" ht="31.5" x14ac:dyDescent="0.2">
      <c r="A39" s="110">
        <f t="shared" si="0"/>
        <v>35</v>
      </c>
      <c r="B39" s="5" t="s">
        <v>308</v>
      </c>
      <c r="C39" s="105">
        <v>85.508130000000008</v>
      </c>
    </row>
    <row r="40" spans="1:3" s="2" customFormat="1" x14ac:dyDescent="0.2">
      <c r="A40" s="110">
        <f t="shared" si="0"/>
        <v>36</v>
      </c>
      <c r="B40" s="5" t="s">
        <v>309</v>
      </c>
      <c r="C40" s="105">
        <v>0</v>
      </c>
    </row>
    <row r="41" spans="1:3" s="2" customFormat="1" x14ac:dyDescent="0.2">
      <c r="A41" s="110">
        <f t="shared" si="0"/>
        <v>37</v>
      </c>
      <c r="B41" s="5" t="s">
        <v>24</v>
      </c>
      <c r="C41" s="105">
        <v>46279.362393219999</v>
      </c>
    </row>
    <row r="42" spans="1:3" s="2" customFormat="1" ht="31.5" x14ac:dyDescent="0.2">
      <c r="A42" s="110">
        <f t="shared" si="0"/>
        <v>38</v>
      </c>
      <c r="B42" s="5" t="s">
        <v>292</v>
      </c>
      <c r="C42" s="105">
        <v>10274.652319000001</v>
      </c>
    </row>
    <row r="43" spans="1:3" s="2" customFormat="1" x14ac:dyDescent="0.2">
      <c r="A43" s="110">
        <f t="shared" si="0"/>
        <v>39</v>
      </c>
      <c r="B43" s="5" t="s">
        <v>293</v>
      </c>
      <c r="C43" s="105">
        <v>154.26618999999999</v>
      </c>
    </row>
    <row r="44" spans="1:3" s="2" customFormat="1" x14ac:dyDescent="0.2">
      <c r="A44" s="110">
        <f t="shared" si="0"/>
        <v>40</v>
      </c>
      <c r="B44" s="5" t="s">
        <v>294</v>
      </c>
      <c r="C44" s="105">
        <v>43517.53750993</v>
      </c>
    </row>
    <row r="45" spans="1:3" s="2" customFormat="1" x14ac:dyDescent="0.2">
      <c r="A45" s="110">
        <f t="shared" si="0"/>
        <v>41</v>
      </c>
      <c r="B45" s="5" t="s">
        <v>295</v>
      </c>
      <c r="C45" s="105">
        <v>641.59818900000005</v>
      </c>
    </row>
    <row r="46" spans="1:3" s="2" customFormat="1" x14ac:dyDescent="0.2">
      <c r="A46" s="110">
        <f t="shared" si="0"/>
        <v>42</v>
      </c>
      <c r="B46" s="5" t="s">
        <v>296</v>
      </c>
      <c r="C46" s="105">
        <v>1045.2202119999999</v>
      </c>
    </row>
    <row r="47" spans="1:3" s="2" customFormat="1" x14ac:dyDescent="0.2">
      <c r="A47" s="110">
        <f t="shared" si="0"/>
        <v>43</v>
      </c>
      <c r="B47" s="5" t="s">
        <v>310</v>
      </c>
      <c r="C47" s="105">
        <v>20800.596785100002</v>
      </c>
    </row>
    <row r="48" spans="1:3" s="2" customFormat="1" x14ac:dyDescent="0.2">
      <c r="A48" s="110">
        <f t="shared" si="0"/>
        <v>44</v>
      </c>
      <c r="B48" s="5" t="s">
        <v>311</v>
      </c>
      <c r="C48" s="105">
        <v>962.9294339999999</v>
      </c>
    </row>
    <row r="49" spans="1:5" s="2" customFormat="1" ht="16.5" thickBot="1" x14ac:dyDescent="0.25">
      <c r="A49" s="110">
        <f t="shared" si="0"/>
        <v>45</v>
      </c>
      <c r="B49" s="5" t="s">
        <v>312</v>
      </c>
      <c r="C49" s="105">
        <v>957.85841617000005</v>
      </c>
    </row>
    <row r="50" spans="1:5" s="4" customFormat="1" ht="31.5" customHeight="1" thickBot="1" x14ac:dyDescent="0.25">
      <c r="A50" s="137" t="s">
        <v>26</v>
      </c>
      <c r="B50" s="138"/>
      <c r="C50" s="106">
        <f>SUM(C4:C49)-C31</f>
        <v>2863225.2458692403</v>
      </c>
      <c r="D50" s="83"/>
      <c r="E50" s="84"/>
    </row>
  </sheetData>
  <mergeCells count="2">
    <mergeCell ref="A50:B50"/>
    <mergeCell ref="A1:C1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Даромад</vt:lpstr>
      <vt:lpstr>даромад худуд</vt:lpstr>
      <vt:lpstr>даромад худуд акциз</vt:lpstr>
      <vt:lpstr>Трансферт</vt:lpstr>
      <vt:lpstr>Харажат соҳа</vt:lpstr>
      <vt:lpstr>харажат худуд</vt:lpstr>
      <vt:lpstr>Тасниф</vt:lpstr>
      <vt:lpstr>Худудий вилоят</vt:lpstr>
      <vt:lpstr>Даромад!Заголовки_для_печати</vt:lpstr>
      <vt:lpstr>'Харажат соҳа'!Заголовки_для_печати</vt:lpstr>
      <vt:lpstr>'Худудий вилоят'!Заголовки_для_печати</vt:lpstr>
      <vt:lpstr>Даромад!Область_печати</vt:lpstr>
      <vt:lpstr>'даромад худуд'!Область_печати</vt:lpstr>
      <vt:lpstr>'даромад худуд акциз'!Область_печати</vt:lpstr>
      <vt:lpstr>Трансферт!Область_печати</vt:lpstr>
      <vt:lpstr>'Харажат соҳа'!Область_печати</vt:lpstr>
      <vt:lpstr>'харажат худуд'!Область_печати</vt:lpstr>
      <vt:lpstr>'Худудий вилоят'!Область_печати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Ulugbek Rahimov</cp:lastModifiedBy>
  <cp:lastPrinted>2023-01-07T10:31:20Z</cp:lastPrinted>
  <dcterms:created xsi:type="dcterms:W3CDTF">2021-07-09T14:56:24Z</dcterms:created>
  <dcterms:modified xsi:type="dcterms:W3CDTF">2023-01-17T14:42:24Z</dcterms:modified>
</cp:coreProperties>
</file>