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2 БЮДЖЕТ\2022 ТОПШИРИКЛАР\САЙТ\2022 йил Январ-июнь\"/>
    </mc:Choice>
  </mc:AlternateContent>
  <xr:revisionPtr revIDLastSave="0" documentId="13_ncr:1_{CF0B3416-EC85-420B-A382-B30366D5D3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-илова" sheetId="6" r:id="rId1"/>
    <sheet name="6 илова" sheetId="2" r:id="rId2"/>
    <sheet name="7 илова" sheetId="3" r:id="rId3"/>
    <sheet name="8 илова" sheetId="4" r:id="rId4"/>
    <sheet name="15-илова" sheetId="5" r:id="rId5"/>
  </sheets>
  <definedNames>
    <definedName name="_xlnm.Print_Titles" localSheetId="4">'15-илова'!$4:$5</definedName>
    <definedName name="_xlnm.Print_Titles" localSheetId="0">'2-илова'!$5:$6</definedName>
    <definedName name="_xlnm.Print_Titles" localSheetId="1">'6 илова'!$4:$5</definedName>
    <definedName name="_xlnm.Print_Titles" localSheetId="2">'7 илова'!$5:$6</definedName>
    <definedName name="_xlnm.Print_Titles" localSheetId="3">'8 илова'!$4:$5</definedName>
    <definedName name="_xlnm.Print_Area" localSheetId="4">'15-илова'!$A$1:$J$45</definedName>
    <definedName name="_xlnm.Print_Area" localSheetId="1">'6 илова'!$A$1:$H$33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" i="6" l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49" i="6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29" i="6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I7" i="4" l="1"/>
  <c r="H7" i="4"/>
  <c r="F7" i="4"/>
  <c r="E7" i="4"/>
  <c r="J19" i="4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H7" i="2"/>
  <c r="H44" i="5" l="1"/>
  <c r="I24" i="5"/>
  <c r="I43" i="5"/>
  <c r="I42" i="5"/>
  <c r="I11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7" i="5" s="1"/>
  <c r="A38" i="5" s="1"/>
  <c r="A39" i="5" s="1"/>
  <c r="A40" i="5" s="1"/>
  <c r="A41" i="5" s="1"/>
  <c r="A42" i="5" s="1"/>
  <c r="A43" i="5" s="1"/>
  <c r="A44" i="5" s="1"/>
  <c r="H8" i="3" l="1"/>
  <c r="H9" i="3"/>
  <c r="H10" i="3"/>
  <c r="A22" i="4" l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I20" i="4"/>
  <c r="H20" i="4"/>
  <c r="G7" i="4"/>
  <c r="G6" i="4" s="1"/>
  <c r="F20" i="4"/>
  <c r="J7" i="4" l="1"/>
  <c r="J20" i="4"/>
  <c r="I6" i="4"/>
  <c r="H6" i="4"/>
  <c r="F6" i="4"/>
  <c r="J6" i="4" l="1"/>
  <c r="E20" i="4"/>
  <c r="G7" i="3"/>
  <c r="F7" i="3"/>
  <c r="E7" i="3"/>
  <c r="D7" i="3"/>
  <c r="H20" i="2"/>
  <c r="H7" i="3" l="1"/>
  <c r="H6" i="2"/>
  <c r="E6" i="4"/>
  <c r="A9" i="3" l="1"/>
  <c r="A10" i="3" s="1"/>
  <c r="A9" i="2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<sst xmlns="http://schemas.openxmlformats.org/spreadsheetml/2006/main" count="1215" uniqueCount="341">
  <si>
    <t>М А Ъ Л У М О Т</t>
  </si>
  <si>
    <t>Т/р</t>
  </si>
  <si>
    <t>Лойиҳа қуввати</t>
  </si>
  <si>
    <t>Пудратчи тўғрисида маълумотлар</t>
  </si>
  <si>
    <t>Пудратчи номи</t>
  </si>
  <si>
    <t>Корхона СТИРи</t>
  </si>
  <si>
    <t>Ҳисобот даври</t>
  </si>
  <si>
    <t>Тадбир номи</t>
  </si>
  <si>
    <t>Молиялаштириш манбаси*</t>
  </si>
  <si>
    <t>Харид жараёнини амалга ошириш тури</t>
  </si>
  <si>
    <t>Шартноманинг умумий қиймати
(минг сўм)</t>
  </si>
  <si>
    <t>Объект сони</t>
  </si>
  <si>
    <t>Режалаштирилган маблағ</t>
  </si>
  <si>
    <t>Молиялаштирил-ган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</si>
  <si>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</si>
  <si>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</si>
  <si>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</si>
  <si>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
қўшимча ажратилган маблағлар асосида
(минг сўм</t>
  </si>
  <si>
    <t>Объект номи ва манзили</t>
  </si>
  <si>
    <t>Амалга ошириш муддати</t>
  </si>
  <si>
    <t>Ўлчов бирлиги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</si>
  <si>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</si>
  <si>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</si>
  <si>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</si>
  <si>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</si>
  <si>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Кредитор қарздорликни қоплаш</t>
  </si>
  <si>
    <t xml:space="preserve">Кирғоқ бўйи ва бошқа химоя иншоотлар </t>
  </si>
  <si>
    <t>Туман марказилари ободлаштириш</t>
  </si>
  <si>
    <t>Кредитор карздорлик</t>
  </si>
  <si>
    <t>Ободонлаш-тириш</t>
  </si>
  <si>
    <t>танлов</t>
  </si>
  <si>
    <t>"Норин сув курилиш" МЧЖ</t>
  </si>
  <si>
    <t>"Келажак Мега строй" МЧЖ</t>
  </si>
  <si>
    <t>"Янгикургон курилиш монтаж" МЧЖ</t>
  </si>
  <si>
    <t>Бюджет</t>
  </si>
  <si>
    <t>Вилоят буйича жами</t>
  </si>
  <si>
    <t>х</t>
  </si>
  <si>
    <t>Электрон тендер</t>
  </si>
  <si>
    <t>Танлов</t>
  </si>
  <si>
    <t>Жами</t>
  </si>
  <si>
    <t>Дамба</t>
  </si>
  <si>
    <t>x</t>
  </si>
  <si>
    <t>МАЪЛУМОТ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</si>
  <si>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</si>
  <si>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</si>
  <si>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</si>
  <si>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</si>
  <si>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</si>
  <si>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</si>
  <si>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</t>
  </si>
  <si>
    <t>(минг сўм)</t>
  </si>
  <si>
    <t>Молиялаштирилган маблағ</t>
  </si>
  <si>
    <t>Амалга оширилган ишлар</t>
  </si>
  <si>
    <t>рақами</t>
  </si>
  <si>
    <t>санаси</t>
  </si>
  <si>
    <t>январь-декабрь (ой) 2021 йил *</t>
  </si>
  <si>
    <t>Наманган вилояти ҳокимлигининг ягона буюртмачи инжиниринг компаниясига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</si>
  <si>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Наманган ЯБИК</t>
  </si>
  <si>
    <t>Таъмирлаш</t>
  </si>
  <si>
    <t>Қурилиш</t>
  </si>
  <si>
    <t>Ободонлаштириш</t>
  </si>
  <si>
    <t>Йил бошида аниқланадиган эркин қолдиқ маблағлари</t>
  </si>
  <si>
    <t>Бюджет даромадларининг биринчи-учинчи ҳисобот чораклари якунлари бўйича аниқланадиган прогноздан ошириб бажарилишидан</t>
  </si>
  <si>
    <t>Тадбирлар номи*</t>
  </si>
  <si>
    <t>2022 йил январь-июнь ойларида вилоят ҳокимлигининг ягона буюртмачи инжиниринг компанияси томонидан қурилиш, реконструкция қилиш ва таъмирлаш ишлари бўйича ўтказилган танловлар (тендерлар) тўғрисидаги</t>
  </si>
  <si>
    <t>2022 йил январь-июнь ойларида Наманган вилояти маҳаллий бюджетидан молиялаштириладиган ижтимоий ва ишлаб чиқариш инфратузилмасини ривожлантириш дастурларининг ижро этилиши тўғрисидаги</t>
  </si>
  <si>
    <t>2022 йил январь-июнь ойларида Наманган вилояти маҳаллий бюджетидан молиялаштириладиган 
ижтимоий ва ишлаб чиқариш инфратузилмасини ривожлантириш дастурларининг ижро этилиши тўғрисидаги</t>
  </si>
  <si>
    <t xml:space="preserve">Наманган шахрининг Давлатобод туманидаги 36-сонли давлат мактабгача таълим ташкилоти худудида 180-ўринли янги бино қурилиши объекти </t>
  </si>
  <si>
    <t xml:space="preserve">Наманган шаҳрида жойлашган “Ўн бир Ахмад” зиёратгохида мақбаранинг фасад қисмини ва қўшимча ёрдамчи биноларини таъмирлаш </t>
  </si>
  <si>
    <t>Наманган шахридаги “Қабуллар уйи”да ободонлаштириш ва девор куриш объекти</t>
  </si>
  <si>
    <t>Вилоят Маънавият ва маърифат маркази биносини реконструкция килиш (собиқ ХДП биноси)</t>
  </si>
  <si>
    <t>Мингбулок тумани "Дамкўл"МФЙ 57-МТТ ҳудудида 75 ўринли бино қуриш</t>
  </si>
  <si>
    <t>Туманлар марказларида махалла фукарорлар йигинлари учун маъмурий бинолар курилиши (18та)</t>
  </si>
  <si>
    <t>Наманган шахридаги “Саховат” уйига замонавий шийпон ва суғориш тизими қурилиши</t>
  </si>
  <si>
    <t xml:space="preserve">Наманган шахрида жойлашган “Мангулик” қабристонида шийпон қурилиши ва ободонлаштириш </t>
  </si>
  <si>
    <t>Наманган шаҳридаги 2-сонли мактаб учун спорт майдони ва суғориш тизими қурилиши объектида</t>
  </si>
  <si>
    <t>Косонсой тумани “Чак” МФЙ худудидан оқиб ўтувчи “Хитойсой” сойининг қирғоқ дамбаларини мустахкамлаш объекти</t>
  </si>
  <si>
    <t>Наманган шахар Давлатобод туман хокимлиги учун маъмурий бино қурилиши</t>
  </si>
  <si>
    <t>Наманган шахар "Даштбоғ" МФй биносини таъмирлаш билан боғлиқ харажатларга</t>
  </si>
  <si>
    <t>Янгикургон тумани Нанай КФЙ "Маданият ва ахоли дам олиш марказини" реконструкция килиш</t>
  </si>
  <si>
    <t>24.01.2022 й</t>
  </si>
  <si>
    <t>№VI-29-4-6-0-K/22</t>
  </si>
  <si>
    <t>24.01.2022 й, 10.06.2022 й</t>
  </si>
  <si>
    <t>№VI-29-4-6-0-K/22, №VI-32-71-6-0-K/22</t>
  </si>
  <si>
    <t>Наманган тумани Олахамак КФЙда Наманган касб-хунарга ўқитиш маркази объектини реконструкция қилиш</t>
  </si>
  <si>
    <t>Янги Наманган тумани хокимлиги ва маъмурий бошқарув идораларига мослаб реконструкция қилиш</t>
  </si>
  <si>
    <t>15.02.2022 й</t>
  </si>
  <si>
    <t>№VI-30-27-6-0-K/22</t>
  </si>
  <si>
    <t xml:space="preserve">Давлат хавфсизлик хизмати харбий хизматчиси капитан Йигиталиев Шокиржон Зухриддин ўғлининг бюстини тайёрлаш ва ўрнатиш </t>
  </si>
  <si>
    <t>11.03.2022 й</t>
  </si>
  <si>
    <t>№VI-35-31-6-0-K/22</t>
  </si>
  <si>
    <t>Мингбулоқ тумани "Дамкўл" МФЙ 57-МТТ ҳудудида 75 ўринли бино қуриш</t>
  </si>
  <si>
    <t>Учқўрғон ва Поп туманларида МСКТ биноларини қурилиши объектларида бажарилган ишлар учун</t>
  </si>
  <si>
    <t>Янги Наманган тумани ҳокимлиги маъмурий биноси реконструкция килиш харажатлари учун (95 фоиз объект қиймати)</t>
  </si>
  <si>
    <t>ХДП, Миллий тикланиш, Адолат ва Уз ЛиДеП биноларини жорий таъмирлаш харажатлари учун</t>
  </si>
  <si>
    <t>Наманган шаҳридаги “Қабуллар уйи” худудида ободонлаштириш ва девор қуриш объектида амалга оширилаётган ишлар учун</t>
  </si>
  <si>
    <t>Наманган шаҳар И.Каримов кўчасида курилган замонавий кутубхонаси ҳудудини ободонлаштириш харажатлари учун</t>
  </si>
  <si>
    <t>Янгиқўрғон тумани Дўстлик МФЙ худудидаги “Пахтачи” дам олиш масканини реконструкция қилиш объекти</t>
  </si>
  <si>
    <t>Норин тумани Учтепа МФЙ худудидаги музей худудидини ободонлаштириш (2-навбат)</t>
  </si>
  <si>
    <t>Сирдарё вилояти Мирзаобод туманида Навбахор маҳалласида жойлашган 132 та уй-жойларни қайта қуришдан хосил бўлган қарздорлик учун</t>
  </si>
  <si>
    <t>Наманган вилоят Чуст ва Тўрақўрғон туманларида жойлашган эркин иқтисодий зоналарни бош режаларини ишлаб чиқиш (УзГАШК ЛИТИ)</t>
  </si>
  <si>
    <t>Косонсой тумани “Чак” МФЙ ҳудудидан оқиб ўтувчи “Хитойсой” сойининг қирғоқ дамбаларини мустахкамлаш харажатлари учун</t>
  </si>
  <si>
    <t>Косонсой тумани Намуна МФЙ биносини таъмирлаш харажатлари учун</t>
  </si>
  <si>
    <t>Вилоят ДХХ бошкармаси ҳудудида ҳарбий хизматчилар учун ошхона қуриш ва таъмирлаш харажатлари учун</t>
  </si>
  <si>
    <t>2019 йил Обод марказ дастури буйича ижтимоий ва инфратузилма объектларида бажарилган ишлардан ҳосил бўлган қарздорликлар учун</t>
  </si>
  <si>
    <t>Наманган касб-ҳунарга ўқитиш марказини (собиқ Наманган тумани “Олахамак” иқтисодиёт коллежи) реконструкция қилиш харажатлари учун</t>
  </si>
  <si>
    <t>Тўрақўрғон ва Янгиқўрғон туманлари МИБ бўлими биноларини таъмирлаш харажатлари учун</t>
  </si>
  <si>
    <t>Давлатобод тумани давлат хизматлари агентлиги маъмурий биноси қурилиши лойиха смета хужжатларини ишлаб чиқиш учун</t>
  </si>
  <si>
    <t>Наманган шаҳридаги “Мехмонлар уйи” биноси реконструкцияси объекти лойиха смета хужжатларини ишлаб чиқиш учун</t>
  </si>
  <si>
    <t>22.04.2022 й</t>
  </si>
  <si>
    <t>№VI-31-40-6-0-K/22</t>
  </si>
  <si>
    <t>Футбол саралаш ўйинлари бўлиб ўтадиган стадионлар ва машғулот майдонларини мебель жихозлар билан таъминлаш</t>
  </si>
  <si>
    <t>26.05.2022 й</t>
  </si>
  <si>
    <t>№VI-31-49-6-0-K/22</t>
  </si>
  <si>
    <t xml:space="preserve"> Наманган шахрида "Саховат уйи" га замонвий шийпон ва сугориш тизими курилиши </t>
  </si>
  <si>
    <t>Норин тумани “Учтепа Булоқмозор” зиёратгоҳини “Очиқ осмон остидаги музей”и худудини ободонлаштириш</t>
  </si>
  <si>
    <t>10.06.2022 й</t>
  </si>
  <si>
    <t>№VI-32-71-6-0-K/22</t>
  </si>
  <si>
    <t>100021860144017098805251007</t>
  </si>
  <si>
    <t>100021860144017016805199001</t>
  </si>
  <si>
    <t>100021860144017016805018002</t>
  </si>
  <si>
    <t>100021860144017089805027003</t>
  </si>
  <si>
    <t>100021860144017098805251006</t>
  </si>
  <si>
    <t>100021860144017109805344001</t>
  </si>
  <si>
    <t>100021860144017069805110001</t>
  </si>
  <si>
    <t>100021860144017098805075002</t>
  </si>
  <si>
    <t>100021860144017016805018008</t>
  </si>
  <si>
    <t>100021860144017016805018001</t>
  </si>
  <si>
    <t>100021860144017016805259022</t>
  </si>
  <si>
    <t>100021860144017089805056003</t>
  </si>
  <si>
    <t>100021860144017109805141001</t>
  </si>
  <si>
    <t>100021860144017016805018009</t>
  </si>
  <si>
    <t>100021860144017011503075003</t>
  </si>
  <si>
    <t>100021860144017098805251004</t>
  </si>
  <si>
    <t>100021860144017076805054016, 100021860144017076805054015</t>
  </si>
  <si>
    <t>100021860144017016805018010</t>
  </si>
  <si>
    <t>100021860144017016805018003</t>
  </si>
  <si>
    <t>100021860144017089805134001</t>
  </si>
  <si>
    <t>100021860144017089805056001</t>
  </si>
  <si>
    <t>100021860144017016805199013</t>
  </si>
  <si>
    <t>100021860144017016805199015</t>
  </si>
  <si>
    <t>100021860144017016805018011</t>
  </si>
  <si>
    <t>100021860144017016805259040</t>
  </si>
  <si>
    <t>100021860144017016805199014</t>
  </si>
  <si>
    <t>100021860144017016805199017</t>
  </si>
  <si>
    <t>100021860144017109805141002</t>
  </si>
  <si>
    <t>100021860144017039805010002, 100021860144017039805010003</t>
  </si>
  <si>
    <t>100021860144017016805199016</t>
  </si>
  <si>
    <t>100021860144017083100135005</t>
  </si>
  <si>
    <t>100021860144017039805010002</t>
  </si>
  <si>
    <t>Химоя дамбаси</t>
  </si>
  <si>
    <t>Лойиха</t>
  </si>
  <si>
    <t xml:space="preserve">Лойиха </t>
  </si>
  <si>
    <t>Жихоз</t>
  </si>
  <si>
    <t xml:space="preserve">2022 йил </t>
  </si>
  <si>
    <t>Норин тумани "Қоратери" МФЙ худудидан окиб ўтувчи Қорадарё дарёсининг ПК100+10 дан ПК112+40 гача бўлган ўнг қирғоқ дамбасини мустахкамлаш</t>
  </si>
  <si>
    <t>Норин тумани "Учтепа" МФЙ худудидан окиб ўтувчи Норин дарёсининг IIК58+00 дан ПК 65+00 гача чап киргок дамбани тиклаш ва мустацкамлаш.</t>
  </si>
  <si>
    <t>Уйчи тумани "Гулистон" МФЙ худудидан оқиб ўтувчи Норин дарёсининг ПК188+00 дан ПКl93+20 гача чап киргок химоя дамбани тўла тиклаш ва мустахкамлаш</t>
  </si>
  <si>
    <t>Уйчи тумани "Гулистон" МФЙ худудидан оқиб ўтувчи Норин  дарёсининг ўнг қирғоқ дамбасининг ПК 426+80 дан ПК 428+90 гача бўлган унг қиргоқ дамбаси</t>
  </si>
  <si>
    <t>Учўқрғон тумани "Қайқи" МФИ ҳудудидаги, Кайқи-Файзиобод участкасидан окиб ўтувчи Норин дарёсининг чап киргоқ дамбасининг ПК 205+00 дан ПК 2l4+l0 гача бўлган чап кирғок дамбасини мустахкамлаш.</t>
  </si>
  <si>
    <t>Учқўрғон тумани "Яшикобод" МФЙ худудидан оқиб ўтувчи Норин дарёсининг чап кирғок дамбасининг ПК 275+40 дан ПК 281+40 гача бўлган чап кирғок дамбасини мустахкамлаш.</t>
  </si>
  <si>
    <t>Поп тумани "Ултарма" МФЙ худудидан окиб ўтувчи "Уйғурсой" сойининг Уйгур қишлоғи худудидаги чап қирғоғининг чап кирғоқ
дамбаларини мустацкамлаш.</t>
  </si>
  <si>
    <t xml:space="preserve"> Янгиқўрғон тумани Нанай кишлоғи "Дўстлик" МФЙ худудидан оўиб ўтувчи "Подшоотасой" сойининг ўнг қиргоги ва "Сой бўйи" МФЙ худудининг чап киргогининг ПК 7+З0 дан ПК 17+00 гача бўлган дамбаларини мустахкамлаш.</t>
  </si>
  <si>
    <t>Наманган тумани "Улмас" МФЙ худудидан окиб ўтувчи "Сирдарё" дарёсининг ўнг қирғоқ дамбасининг ПК l38+30 дан ПК 14l+40 гача бўлган ўнг кирғоқ дамбасини мустахкамлаш.</t>
  </si>
  <si>
    <t>Мингбулоқ тумани "Пахтакор" МФИ худудидан оқиб ўтувчи  "Сирдарё" дарёсининг чап кирғоқ дамбасининг ПК 254+20 дан  Пк 257+30 гача бўлган чап қиргок  дамбасини мустахкамлаш.</t>
  </si>
  <si>
    <t>Мингбулоқ туrмани "Ёшик" МФИ худудидан оқиб ўтувчи Сирдарё дарёсининг чап кирғоқ дамбасининг ПК 707+20 дан ПК 709+00 гача бўлган чап киргок дамбасини мустахкамлаш.</t>
  </si>
  <si>
    <t>Мингбулоқ тумани "Кирқчек" МФЙ худудидан оқиб ўтувчи "Сирдарё" дарёсининг чап қирқоқ дамбасининг ПК З95+70 дан  ПК З97+20 гача бўлган чап кирғоқ дамбаси ни мустахкамлаш</t>
  </si>
  <si>
    <t>"Аброр Мелиорация тизими" МЧЖ</t>
  </si>
  <si>
    <t>"2-сон МКК" МЧЖ</t>
  </si>
  <si>
    <t>"Polietilen sanoat" МЧЖ</t>
  </si>
  <si>
    <t>Мингбулоқтумани Бирлашган МФЙ худудидан ўтувчиЯнги йўл кўчасининг меьморий қиёфасини замонавийлаштириш ваободонлаштириш</t>
  </si>
  <si>
    <t>Косонсой тумани Бирлашган МФЙхудудидан ўтувчи Рохат кўчаси М. Азам МФЙ худудидан ўтувчи Чинор кўчасини меьморий қиёфасини замонавийлаштириш ваободонлаштириш</t>
  </si>
  <si>
    <t xml:space="preserve">Норин тумани Юқори чўжа кўчасининг меъморий киёфасини замонавийлаштириш ва ободонлаштириш </t>
  </si>
  <si>
    <t>Поп тумани Дўстлик кўчасининг меъморий қиёфасини замонавйлаштириш ва ободонлаштириш</t>
  </si>
  <si>
    <t>Тўрақўрғон тумани Озод ва Ободон МФЙ худудидан ўтувчи Мустақиллик кўчасиининг меъморий қиёфасини замонавийлаштириш ва ободонлаштириш</t>
  </si>
  <si>
    <t>Уйчи тумани Соку ва пасгузар кўчасиининг меъморий қиёфасиини замонавийлаштириш ваободонлаштириш</t>
  </si>
  <si>
    <t>Учқурғон тумани Мустақиллик хамдаЁшлик МФЙ худудидан ўтувчи андижон кўчасиининг меъморий қиёфасиини замонавийлаштириш ва ободонлаштириш</t>
  </si>
  <si>
    <t>Чортоқ тумани марказига олиб борувчи Дилшод ва Бешкапа худудидан ўтувчи Мустақиллик шох кўчасининг меъморий қиёфасини замонавийлаштириш ва ободонлаштириш</t>
  </si>
  <si>
    <t>Чст тумани Садача МФЙ худудидан ўтувчи Н.Турғунов кўчасииннг меъморий қиёфасиини замонавийлаштириш ва ободонлаштириш</t>
  </si>
  <si>
    <t>Янгиқурғон тумани Дўстлик массиви Сой бўйи ва Бирлик кўчасининг меъморий қиёфасини замонавийлаштириш ва ободонлаштириш</t>
  </si>
  <si>
    <t>Давлатобод тумани Косонсой кўчасининг меъморий қиёфасини замонавийлаштириш ва ободонлаштириш</t>
  </si>
  <si>
    <t xml:space="preserve">Янги наманган тумани Афросиёб кўчасининг меъморий қиёфасини замонавийлаштириш ва ободонлаштириш </t>
  </si>
  <si>
    <t>Наманган шахар А.Навоий, Марғилон, Банк ва Усмон.Носир кўчаларининг меъморий қиёфасини замонавийлаштириш ва ободонлаштириш</t>
  </si>
  <si>
    <t>"Довуд файз савдо сервис" МЧЖ</t>
  </si>
  <si>
    <t>"Озод" МЧЖ</t>
  </si>
  <si>
    <t>"10-ХМКК" МЧЖ</t>
  </si>
  <si>
    <t>"Машад Мега Строй" МЧЖ</t>
  </si>
  <si>
    <t>"Мехнат нури" ХК</t>
  </si>
  <si>
    <t>"Доктор Энержи" МЧЖ</t>
  </si>
  <si>
    <t>"Водий Индустрия курилиш сервис" МЧЖ</t>
  </si>
  <si>
    <t>"Махташам бино ва иншоотлар" МЧЖ</t>
  </si>
  <si>
    <t>2022 йил</t>
  </si>
  <si>
    <t>Ўзбекистон Республикаси Президентининг 2020 йил 28 декабрдаги ПҚ-4936-сон қарори</t>
  </si>
  <si>
    <t>Ўзбекистон Республикаси Президентининг 2022 йил 6 апрелдаги ПФ-98-сон Фармони</t>
  </si>
  <si>
    <t>МАЪЛУМОТЛАР</t>
  </si>
  <si>
    <t>Буюртмачи</t>
  </si>
  <si>
    <t>Лойиҳанинг номланиши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</si>
  <si>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</si>
  <si>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</si>
  <si>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</si>
  <si>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</si>
  <si>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Хаммаси</t>
  </si>
  <si>
    <t>Инвестиция объектлари жами</t>
  </si>
  <si>
    <t>Поп т "Ўрта Хонабод" маҳалласида янги мактаб курилиши</t>
  </si>
  <si>
    <t>330 ўқув ўрин
спорт зал</t>
  </si>
  <si>
    <t>"Стандарт курилиш таъминот" МЧЖ</t>
  </si>
  <si>
    <t>Мингбулоқ т "Чордона" МФЙда янги мактаб курилиши</t>
  </si>
  <si>
    <t>"Газтаъмирпардоз" МЧЖ</t>
  </si>
  <si>
    <t>Поп т "Юксалиш" МФЙда янги мактаб курилиши</t>
  </si>
  <si>
    <t>"Бунёдкор Мубошер" МЧЖ</t>
  </si>
  <si>
    <t>Тўрақўрғон т "Тошкент" МФЙда янги мактаб курилиши</t>
  </si>
  <si>
    <t>2021-22 йил</t>
  </si>
  <si>
    <t>"Равнақ" МЧЖ</t>
  </si>
  <si>
    <t>Наманган ш "Келажак тонги" МФЙда 660 ўринли янги мактаб курилиши</t>
  </si>
  <si>
    <t>660 ўқув ўрин
спорт зал</t>
  </si>
  <si>
    <t>«Сифат Кафолат Стандат Сервис» ХК</t>
  </si>
  <si>
    <t>Наманган вилояти "Баркамол авлод" болалар мактаби курилиши</t>
  </si>
  <si>
    <t>150 ўқув ўрин</t>
  </si>
  <si>
    <t>Наманган ш 26-сонли мехрибонлик уйига қарашли Чуст т "Меҳрижон" оромгохини рек-я</t>
  </si>
  <si>
    <t>120 ўқув ўрин</t>
  </si>
  <si>
    <t>"Обиджон Акмалхон хамкор" МЧЖ</t>
  </si>
  <si>
    <t>Наманган шахридаги 22-сонли мактабни реконструкця қилиш</t>
  </si>
  <si>
    <t>540 ўқув ўрин
спорт зал</t>
  </si>
  <si>
    <t>«Зафар курилиш сервис» хусусий корхонаси</t>
  </si>
  <si>
    <t>Поп т "Қўшминор" МФЙдаги 60-сонли мактабни реконструкця қилиш</t>
  </si>
  <si>
    <t>290 ўқув ўрин</t>
  </si>
  <si>
    <t>"Олмос-Уйчи" ХК</t>
  </si>
  <si>
    <t>Поп т "Ўрта Хонабод" МФЙдаги 66-сонли мактабни реконструкця қилиш</t>
  </si>
  <si>
    <t>340 ўқув ўрин
спорт зал</t>
  </si>
  <si>
    <t>"Оташ" ХК</t>
  </si>
  <si>
    <t>Норин т "Истиқлол" МФЙдаги 38-сонли мактабни реконструкця қилиш</t>
  </si>
  <si>
    <t>280 ўқув ўрин</t>
  </si>
  <si>
    <t>"Гумбаз Мадад курувчи файз" МЧЖ</t>
  </si>
  <si>
    <t>Косонсой т "Навбаҳор" МФЙдаги 31-сонли мактабни реконструкця қилиш</t>
  </si>
  <si>
    <t>180 ўқув ўрин</t>
  </si>
  <si>
    <t>"Юсуф-хос Хожиб" МЧЖ</t>
  </si>
  <si>
    <t>Чортоқ т "Қорамурт" МФЙдаги 17-сонли мактабни реконструкця қилиш</t>
  </si>
  <si>
    <t>532 ўқув ўрин
спорт зал</t>
  </si>
  <si>
    <t>"Наманган ХХМКК" МЧЖ</t>
  </si>
  <si>
    <t>Чортоқ т "Бодомзон" МФЙдаги 36-сонли мактабни реконструкця қилиш</t>
  </si>
  <si>
    <t>330 ўқув ўрин</t>
  </si>
  <si>
    <t>"Илғор қурилиш дизайн" МЧЖ</t>
  </si>
  <si>
    <t>Чуст т "Булокбоши" МФЙдаги 41-сонли мактабни реконструкця қилиш</t>
  </si>
  <si>
    <t>660 ўқув ўрин</t>
  </si>
  <si>
    <t>Уйчи т "Ўнҳаят" МФЙдаги 3-сонли мактабни реконструкця қилиш</t>
  </si>
  <si>
    <t>1100 ўқув ўрин</t>
  </si>
  <si>
    <t>Косонсой т "Чак" МФЙдаги 27-сонли мактаб филиали</t>
  </si>
  <si>
    <t>60 ўқув ўрин</t>
  </si>
  <si>
    <t>"Олтин водий-К" ХК</t>
  </si>
  <si>
    <t>Косонсой т "Тагижар" МФЙдаги 41-сонли мактаб 2-филиали</t>
  </si>
  <si>
    <t>Мингбулок т "Яккатол" МФЙдаги 23-сонли мактаб 1-филиали</t>
  </si>
  <si>
    <t>40 ўқув ўрин</t>
  </si>
  <si>
    <t>Поп т "Чодак боши" МФЙдаги 29-сонли мактабни мукаммал таъмирлаш</t>
  </si>
  <si>
    <t>420 ўқув ўрин</t>
  </si>
  <si>
    <t>"Шайдуллохон курилиш пардоз" МЧЖ</t>
  </si>
  <si>
    <t>Чорток т "Тўриқ" МФЙдаги 20-сонли мактабни мукаммал таъмирлаш</t>
  </si>
  <si>
    <t>540 ўқув ўрин</t>
  </si>
  <si>
    <t>"Довуд файз савдо сервис" ХК</t>
  </si>
  <si>
    <t>Янгиқўрғон т "Тинчлик" МФЙдаги 31-сонли мактабни мукаммал таъмирлаш</t>
  </si>
  <si>
    <t>784 ўқув ўрин</t>
  </si>
  <si>
    <t>Чортоқ т "Истиқлол" МФЙдаги 2-сонли мактабни мукаммал таъмирлаш</t>
  </si>
  <si>
    <t>"Бинокор Бунёд сервис" МЧЖ</t>
  </si>
  <si>
    <t>Тўрақўрғон т "Бордимкўл" МФЙдаги 25-сонли мактабни мукаммал таъмирлаш</t>
  </si>
  <si>
    <t>844 ўқув ўрин</t>
  </si>
  <si>
    <t>"Янтар курилиш монтаж" МЧЖ</t>
  </si>
  <si>
    <t>Наманган шахар "Чинор" МФЙда янги МТТ қуриш</t>
  </si>
  <si>
    <t>Поп тумани "Янгиер" МФЙда янги МТТ қуриш</t>
  </si>
  <si>
    <t>Косонсой тумани "Обод" МФЙда янги МТТ қуриш</t>
  </si>
  <si>
    <t>Мингбулоқ тумани "Толлик" МФЙдаги 48-сонли МТТ реконструкция қилиш</t>
  </si>
  <si>
    <t>"Осим курилиш дизайн" ХК</t>
  </si>
  <si>
    <t>Наманган тумани "Урганжи" МФЙдаги 18-сонли МТТ реконструкция қилиш</t>
  </si>
  <si>
    <t>Норин тумани "Чангитма" МФЙдаги 27-сонли МТТ реконструкция қилиш</t>
  </si>
  <si>
    <t>"Файзиобод само сервис" МЧЖ</t>
  </si>
  <si>
    <t>Поп тумани "Шойхон" МФЙдаги 14-сонли МТТ реконструкция қилиш</t>
  </si>
  <si>
    <t>"Янги Авлод курилиш инвест" МЧЖ</t>
  </si>
  <si>
    <t>Поп тумани "Бог" МФЙдаги 33-сонли МТТ реконструкция қилиш</t>
  </si>
  <si>
    <t>Тўрақрғон тумани "Ахси" МФЙдаги 49-сонли МТТ реконструкция қилиш</t>
  </si>
  <si>
    <t>"Бинокор Имкон Дизайн" МЧЖ</t>
  </si>
  <si>
    <t>Уйчи тумани "Хуррият" МФЙдаги 17-сонли МТТ реконструкция қилиш</t>
  </si>
  <si>
    <t>270 ўқув ўрин</t>
  </si>
  <si>
    <t>Учкургон тумани "Ёғду" МФЙдаги 38-сонли МТТ реконструкция қилиш</t>
  </si>
  <si>
    <t>"Келажак замон сардори" МЧЖ</t>
  </si>
  <si>
    <t>Чортоқ тумани "Арбағиш" МФЙдаги 29-сонли МТТ реконструкция қилиш</t>
  </si>
  <si>
    <t>Чортоқ тумани "Турик" МФЙдаги 33-сонли МТТ реконструкция қилиш</t>
  </si>
  <si>
    <t>90 ўқув ўрин</t>
  </si>
  <si>
    <t>Чуст тумани "Мехнатобод" МФЙдаги 59-сонли МТТ реконструкция қилиш</t>
  </si>
  <si>
    <t>Янгикругон тумани "Гулшан" МФЙдаги 23-сонли МТТ реконструкция қилиш</t>
  </si>
  <si>
    <t>Наманган ш "Юксалиш" МФЙда янги болалар шифохонаси қуриш</t>
  </si>
  <si>
    <t>150 ўрин</t>
  </si>
  <si>
    <t>2020-22 йил</t>
  </si>
  <si>
    <t>Чуст т "Сабзазор" МФЙдаги тиббиёт бирлашмаси (400 қатновли кўп тармоқли марказий поликлиника ва 80 ўринли болалар бўлими) қуриш</t>
  </si>
  <si>
    <t>80 ўрин
400 катнов</t>
  </si>
  <si>
    <t>2022-23 йил</t>
  </si>
  <si>
    <t>Уйчи т "Шифокор" МФЙдаги тиббиёт бирлашмаси (100 ўринли терапия бўлими)ни реконструкця қилиш</t>
  </si>
  <si>
    <t>100 ўрин</t>
  </si>
  <si>
    <t>«Сифат Кафолат Стандат Сервис» хусусий корхонаси</t>
  </si>
  <si>
    <t>Косонсой т "Гулобод" МФЙдаги тиббиёт бирлашмаси (400 қатновли кўп тармоқли марказий поликлиника)ни рек-я қилиш</t>
  </si>
  <si>
    <t>Тўрақўрғон т "Исвахон" МФЙдаги тиббиёт бирлашмаси (110 ўринли туғруқ бўлими)ни реконструкция қилиш</t>
  </si>
  <si>
    <t>110 ўрин</t>
  </si>
  <si>
    <t>Тўрақўрғон т "Қатағонсарой" МФЙдаги 30-сонли оила поликлиникасини реконструкця қилиш</t>
  </si>
  <si>
    <t>Тўрақўрғон т "Файзабод" МФЙдаги 27-сонли қишлоқ оила поликлиникасини реконструкця қилиш</t>
  </si>
  <si>
    <t>"Нур" ХК</t>
  </si>
  <si>
    <t>Косонсой т "Олмазор" МФЙдаги уруш ва мехнатфахрийлари, ногиронлиги бўлган шаҳслар учун "Косонсой" санаторийси реконструкця қилиш</t>
  </si>
  <si>
    <t>1 объект</t>
  </si>
  <si>
    <t>Чуст тумани Гулзор МФЙ да 50-катновли кишлок оила поликлиникаси курилиши</t>
  </si>
  <si>
    <t>50 катнов</t>
  </si>
  <si>
    <t>Поп тумани Миришкор МФЙ да 50-катновли кишлок оила поликлиникаси курилиши</t>
  </si>
  <si>
    <t>Тўрақўрғон т "Хўжанд" МФЙдаги тиббиёт бирлашмасига карашли оилавий шифокорлик пункитини таъмирлаш</t>
  </si>
  <si>
    <t>Тўрақўрғон т "Олчин" МФЙдаги тиббиёт бирлашмасига карашли оилавий шифокорлик пункитини таъмирлаш</t>
  </si>
  <si>
    <t>"Саид Сари қурилиш сервис" МЧЖ</t>
  </si>
  <si>
    <t>Поп туман 2-сонли БУСМ Чодак филиали учун Олтинкўл маҳалласида 18х42 м спорт зал, суний қопламали футбол майдон қуриш</t>
  </si>
  <si>
    <t>спорт зал (12х24)</t>
  </si>
  <si>
    <t>Тўрақўрғон туманидаги 2-сон БУСМ мавжуд очиқ сузиш хавзаси, ошхонаси, қозонхонаси ва саунасини рек-я қилиш</t>
  </si>
  <si>
    <t>Дамбаларни тиклаш</t>
  </si>
  <si>
    <t>180 ўрин</t>
  </si>
  <si>
    <t>объект</t>
  </si>
  <si>
    <t>2021-2022 йил</t>
  </si>
  <si>
    <t>"Келажак Мега строй" ХК</t>
  </si>
  <si>
    <t>"Истиклол жавохири" МЧЖ</t>
  </si>
  <si>
    <t>"Уйчи Мега строй" МЧЖ</t>
  </si>
  <si>
    <t>75-ўрин</t>
  </si>
  <si>
    <t>"Мингбуллок Сифат курилиш савдо" МЧЖ</t>
  </si>
  <si>
    <t>"Лочин таъмир курилиш сервис" МЧЖ</t>
  </si>
  <si>
    <t>"Буёндкор Мубошер" МЧЖ</t>
  </si>
  <si>
    <t>"Чортокархитеккурилиш" МЧЖ</t>
  </si>
  <si>
    <t>Бюджет ва бюджетдан ташкари</t>
  </si>
  <si>
    <t>Учқўрғон тумани ТТБга қарашли "МСКТ" биноси қурилиши</t>
  </si>
  <si>
    <t>4-ўринли</t>
  </si>
  <si>
    <t>"Олимжон бизнес курилиш" МЧЖ</t>
  </si>
  <si>
    <t xml:space="preserve">Поп тумани ТТБга қарашли "МСКТ" биноси қурилиши </t>
  </si>
  <si>
    <t xml:space="preserve"> "GREEN GROVE VALLEY" МЧЖ</t>
  </si>
  <si>
    <t>"Стандарт" МЧЖ</t>
  </si>
  <si>
    <t>Мингбулоқ туманидаги “Қолгандарё”МФЙга сув тармоги тортиш</t>
  </si>
  <si>
    <t>Сув таъминотини яхшилаш</t>
  </si>
  <si>
    <t>Поп туманидаги “Қўшминор” МФЙга сув тармоги тортиш</t>
  </si>
  <si>
    <t>"Санг тезкор монтаж" ХК</t>
  </si>
  <si>
    <t>“Наманган ҳақиқати”, “Наманганская правда” газеталари маъмурий биносини мукаммал таъмирлаш ишлари</t>
  </si>
  <si>
    <t>"Челси курилиш дизайн" МЧЖ</t>
  </si>
  <si>
    <t>Бюджетдан ташқари</t>
  </si>
  <si>
    <t>2022 йилда Вилоят ҳокимлигининг ягона буюртмачи инжиниринг компанияси бўйича капитал 
қўйилмалар ҳисобидан амалга оширилаётган лойиҳаларнинг ижроси тўғрисидаги</t>
  </si>
  <si>
    <t xml:space="preserve">Махаллий бюджет маблағлари ҳисобидан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</si>
</sst>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/>
    <xf numFmtId="0" fontId="6" fillId="0" borderId="0" xfId="0" applyFont="1" applyFill="1"/>
    <xf numFmtId="0" fontId="7" fillId="0" borderId="26" xfId="0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scrollText(542198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42160-7C3D-4826-8421-07610AE01D53}">
  <dimension ref="A2:J105"/>
  <sheetViews>
    <sheetView tabSelected="1" view="pageBreakPreview" zoomScale="60" zoomScaleNormal="100" workbookViewId="0">
      <selection activeCell="A86" sqref="A86:J86"/>
    </sheetView>
  </sheetViews>
  <sheetFormatPr defaultRowHeight="15" x14ac:dyDescent="0.25"/>
  <cols>
    <col min="1" max="1" width="6.85546875" style="106" customWidth="1"/>
    <col min="2" max="2" width="20.28515625" style="106" customWidth="1"/>
    <col min="3" max="3" width="51" style="106" customWidth="1"/>
    <col min="4" max="4" width="18.5703125" style="106" customWidth="1"/>
    <col min="5" max="5" width="20.28515625" style="106" customWidth="1"/>
    <col min="6" max="6" width="29.7109375" style="106" customWidth="1"/>
    <col min="7" max="10" width="20.28515625" style="106" customWidth="1"/>
    <col min="11" max="16384" width="9.140625" style="106"/>
  </cols>
  <sheetData>
    <row r="2" spans="1:10" ht="38.25" customHeight="1" x14ac:dyDescent="0.25">
      <c r="A2" s="105" t="s">
        <v>339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54" customHeight="1" x14ac:dyDescent="0.25">
      <c r="A3" s="105" t="s">
        <v>194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9.5" thickBot="1" x14ac:dyDescent="0.3">
      <c r="A4" s="107"/>
    </row>
    <row r="5" spans="1:10" ht="63.75" customHeight="1" x14ac:dyDescent="0.25">
      <c r="A5" s="108" t="s">
        <v>1</v>
      </c>
      <c r="B5" s="109" t="s">
        <v>195</v>
      </c>
      <c r="C5" s="109" t="s">
        <v>196</v>
      </c>
      <c r="D5" s="109" t="s">
        <v>2</v>
      </c>
      <c r="E5" s="109" t="s">
        <v>197</v>
      </c>
      <c r="F5" s="109" t="s">
        <v>3</v>
      </c>
      <c r="G5" s="109"/>
      <c r="H5" s="109" t="s">
        <v>198</v>
      </c>
      <c r="I5" s="109" t="s">
        <v>199</v>
      </c>
      <c r="J5" s="110" t="s">
        <v>200</v>
      </c>
    </row>
    <row r="6" spans="1:10" ht="55.5" customHeight="1" thickBot="1" x14ac:dyDescent="0.3">
      <c r="A6" s="111"/>
      <c r="B6" s="112"/>
      <c r="C6" s="112"/>
      <c r="D6" s="112"/>
      <c r="E6" s="112"/>
      <c r="F6" s="113" t="s">
        <v>4</v>
      </c>
      <c r="G6" s="113" t="s">
        <v>5</v>
      </c>
      <c r="H6" s="112"/>
      <c r="I6" s="112"/>
      <c r="J6" s="114"/>
    </row>
    <row r="7" spans="1:10" ht="16.5" thickBot="1" x14ac:dyDescent="0.3">
      <c r="A7" s="115" t="s">
        <v>201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 ht="16.5" thickBot="1" x14ac:dyDescent="0.3">
      <c r="A8" s="115" t="s">
        <v>202</v>
      </c>
      <c r="B8" s="116"/>
      <c r="C8" s="116"/>
      <c r="D8" s="116"/>
      <c r="E8" s="116"/>
      <c r="F8" s="116"/>
      <c r="G8" s="116"/>
      <c r="H8" s="116"/>
      <c r="I8" s="116"/>
      <c r="J8" s="117"/>
    </row>
    <row r="9" spans="1:10" ht="31.5" x14ac:dyDescent="0.25">
      <c r="A9" s="118">
        <v>1</v>
      </c>
      <c r="B9" s="119" t="s">
        <v>57</v>
      </c>
      <c r="C9" s="119" t="s">
        <v>203</v>
      </c>
      <c r="D9" s="119" t="s">
        <v>204</v>
      </c>
      <c r="E9" s="119" t="s">
        <v>191</v>
      </c>
      <c r="F9" s="119" t="s">
        <v>205</v>
      </c>
      <c r="G9" s="119">
        <v>200058017</v>
      </c>
      <c r="H9" s="120">
        <v>13202992</v>
      </c>
      <c r="I9" s="120">
        <v>5363364.4730000002</v>
      </c>
      <c r="J9" s="121" t="s">
        <v>34</v>
      </c>
    </row>
    <row r="10" spans="1:10" ht="31.5" x14ac:dyDescent="0.25">
      <c r="A10" s="122">
        <f>+A9+1</f>
        <v>2</v>
      </c>
      <c r="B10" s="123" t="s">
        <v>57</v>
      </c>
      <c r="C10" s="123" t="s">
        <v>206</v>
      </c>
      <c r="D10" s="123" t="s">
        <v>204</v>
      </c>
      <c r="E10" s="123" t="s">
        <v>191</v>
      </c>
      <c r="F10" s="123" t="s">
        <v>207</v>
      </c>
      <c r="G10" s="123">
        <v>204997904</v>
      </c>
      <c r="H10" s="124">
        <v>13666448</v>
      </c>
      <c r="I10" s="124">
        <v>3961433</v>
      </c>
      <c r="J10" s="125" t="s">
        <v>34</v>
      </c>
    </row>
    <row r="11" spans="1:10" ht="31.5" x14ac:dyDescent="0.25">
      <c r="A11" s="122">
        <f t="shared" ref="A11:A74" si="0">+A10+1</f>
        <v>3</v>
      </c>
      <c r="B11" s="123" t="s">
        <v>57</v>
      </c>
      <c r="C11" s="123" t="s">
        <v>208</v>
      </c>
      <c r="D11" s="123" t="s">
        <v>204</v>
      </c>
      <c r="E11" s="123" t="s">
        <v>191</v>
      </c>
      <c r="F11" s="123" t="s">
        <v>209</v>
      </c>
      <c r="G11" s="123">
        <v>302795742</v>
      </c>
      <c r="H11" s="124">
        <v>13401403</v>
      </c>
      <c r="I11" s="124">
        <v>6252882.1200000001</v>
      </c>
      <c r="J11" s="125" t="s">
        <v>34</v>
      </c>
    </row>
    <row r="12" spans="1:10" ht="31.5" x14ac:dyDescent="0.25">
      <c r="A12" s="122">
        <f t="shared" si="0"/>
        <v>4</v>
      </c>
      <c r="B12" s="123" t="s">
        <v>57</v>
      </c>
      <c r="C12" s="123" t="s">
        <v>210</v>
      </c>
      <c r="D12" s="123" t="s">
        <v>204</v>
      </c>
      <c r="E12" s="123" t="s">
        <v>211</v>
      </c>
      <c r="F12" s="123" t="s">
        <v>212</v>
      </c>
      <c r="G12" s="123">
        <v>201778616</v>
      </c>
      <c r="H12" s="124">
        <v>13692949</v>
      </c>
      <c r="I12" s="124">
        <v>9661352.6999999993</v>
      </c>
      <c r="J12" s="125" t="s">
        <v>34</v>
      </c>
    </row>
    <row r="13" spans="1:10" ht="31.5" x14ac:dyDescent="0.25">
      <c r="A13" s="122">
        <f t="shared" si="0"/>
        <v>5</v>
      </c>
      <c r="B13" s="123" t="s">
        <v>57</v>
      </c>
      <c r="C13" s="123" t="s">
        <v>213</v>
      </c>
      <c r="D13" s="123" t="s">
        <v>214</v>
      </c>
      <c r="E13" s="123" t="s">
        <v>211</v>
      </c>
      <c r="F13" s="123" t="s">
        <v>215</v>
      </c>
      <c r="G13" s="123">
        <v>301097923</v>
      </c>
      <c r="H13" s="124">
        <v>18905595</v>
      </c>
      <c r="I13" s="124">
        <v>5869623</v>
      </c>
      <c r="J13" s="125" t="s">
        <v>34</v>
      </c>
    </row>
    <row r="14" spans="1:10" ht="31.5" x14ac:dyDescent="0.25">
      <c r="A14" s="122">
        <f t="shared" si="0"/>
        <v>6</v>
      </c>
      <c r="B14" s="123" t="s">
        <v>57</v>
      </c>
      <c r="C14" s="123" t="s">
        <v>216</v>
      </c>
      <c r="D14" s="123" t="s">
        <v>217</v>
      </c>
      <c r="E14" s="123" t="s">
        <v>191</v>
      </c>
      <c r="F14" s="123" t="s">
        <v>209</v>
      </c>
      <c r="G14" s="123">
        <v>302795742</v>
      </c>
      <c r="H14" s="124">
        <v>7218312</v>
      </c>
      <c r="I14" s="124">
        <v>3233907</v>
      </c>
      <c r="J14" s="125" t="s">
        <v>34</v>
      </c>
    </row>
    <row r="15" spans="1:10" ht="31.5" x14ac:dyDescent="0.25">
      <c r="A15" s="122">
        <f t="shared" si="0"/>
        <v>7</v>
      </c>
      <c r="B15" s="123" t="s">
        <v>57</v>
      </c>
      <c r="C15" s="123" t="s">
        <v>218</v>
      </c>
      <c r="D15" s="123" t="s">
        <v>219</v>
      </c>
      <c r="E15" s="123" t="s">
        <v>211</v>
      </c>
      <c r="F15" s="123" t="s">
        <v>220</v>
      </c>
      <c r="G15" s="123">
        <v>303411664</v>
      </c>
      <c r="H15" s="124">
        <v>12235470</v>
      </c>
      <c r="I15" s="124">
        <v>5839976.6789999995</v>
      </c>
      <c r="J15" s="125" t="s">
        <v>34</v>
      </c>
    </row>
    <row r="16" spans="1:10" ht="31.5" x14ac:dyDescent="0.25">
      <c r="A16" s="122">
        <f t="shared" si="0"/>
        <v>8</v>
      </c>
      <c r="B16" s="123" t="s">
        <v>57</v>
      </c>
      <c r="C16" s="123" t="s">
        <v>221</v>
      </c>
      <c r="D16" s="123" t="s">
        <v>222</v>
      </c>
      <c r="E16" s="123" t="s">
        <v>211</v>
      </c>
      <c r="F16" s="123" t="s">
        <v>223</v>
      </c>
      <c r="G16" s="123">
        <v>300072536</v>
      </c>
      <c r="H16" s="124">
        <v>12482132</v>
      </c>
      <c r="I16" s="124">
        <v>7667486.9199999999</v>
      </c>
      <c r="J16" s="125" t="s">
        <v>34</v>
      </c>
    </row>
    <row r="17" spans="1:10" ht="31.5" x14ac:dyDescent="0.25">
      <c r="A17" s="122">
        <f t="shared" si="0"/>
        <v>9</v>
      </c>
      <c r="B17" s="123" t="s">
        <v>57</v>
      </c>
      <c r="C17" s="123" t="s">
        <v>224</v>
      </c>
      <c r="D17" s="123" t="s">
        <v>225</v>
      </c>
      <c r="E17" s="123" t="s">
        <v>191</v>
      </c>
      <c r="F17" s="123" t="s">
        <v>226</v>
      </c>
      <c r="G17" s="123">
        <v>204846544</v>
      </c>
      <c r="H17" s="124">
        <v>4682085</v>
      </c>
      <c r="I17" s="124">
        <v>2792942.872</v>
      </c>
      <c r="J17" s="125" t="s">
        <v>34</v>
      </c>
    </row>
    <row r="18" spans="1:10" ht="31.5" x14ac:dyDescent="0.25">
      <c r="A18" s="122">
        <f t="shared" si="0"/>
        <v>10</v>
      </c>
      <c r="B18" s="123" t="s">
        <v>57</v>
      </c>
      <c r="C18" s="123" t="s">
        <v>227</v>
      </c>
      <c r="D18" s="123" t="s">
        <v>228</v>
      </c>
      <c r="E18" s="123" t="s">
        <v>191</v>
      </c>
      <c r="F18" s="123" t="s">
        <v>229</v>
      </c>
      <c r="G18" s="123">
        <v>200097515</v>
      </c>
      <c r="H18" s="124">
        <v>6042392</v>
      </c>
      <c r="I18" s="124">
        <v>3361447.5260000001</v>
      </c>
      <c r="J18" s="125" t="s">
        <v>34</v>
      </c>
    </row>
    <row r="19" spans="1:10" ht="31.5" x14ac:dyDescent="0.25">
      <c r="A19" s="122">
        <f t="shared" si="0"/>
        <v>11</v>
      </c>
      <c r="B19" s="123" t="s">
        <v>57</v>
      </c>
      <c r="C19" s="123" t="s">
        <v>230</v>
      </c>
      <c r="D19" s="123" t="s">
        <v>231</v>
      </c>
      <c r="E19" s="123" t="s">
        <v>191</v>
      </c>
      <c r="F19" s="123" t="s">
        <v>232</v>
      </c>
      <c r="G19" s="123">
        <v>301157261</v>
      </c>
      <c r="H19" s="124">
        <v>2755108</v>
      </c>
      <c r="I19" s="124">
        <v>1554585.6580000001</v>
      </c>
      <c r="J19" s="125" t="s">
        <v>34</v>
      </c>
    </row>
    <row r="20" spans="1:10" ht="31.5" x14ac:dyDescent="0.25">
      <c r="A20" s="122">
        <f t="shared" si="0"/>
        <v>12</v>
      </c>
      <c r="B20" s="123" t="s">
        <v>57</v>
      </c>
      <c r="C20" s="123" t="s">
        <v>233</v>
      </c>
      <c r="D20" s="123" t="s">
        <v>234</v>
      </c>
      <c r="E20" s="123" t="s">
        <v>191</v>
      </c>
      <c r="F20" s="123" t="s">
        <v>235</v>
      </c>
      <c r="G20" s="123">
        <v>205325384</v>
      </c>
      <c r="H20" s="124">
        <v>2041650</v>
      </c>
      <c r="I20" s="124">
        <v>219034</v>
      </c>
      <c r="J20" s="125" t="s">
        <v>34</v>
      </c>
    </row>
    <row r="21" spans="1:10" ht="31.5" x14ac:dyDescent="0.25">
      <c r="A21" s="122">
        <f t="shared" si="0"/>
        <v>13</v>
      </c>
      <c r="B21" s="123" t="s">
        <v>57</v>
      </c>
      <c r="C21" s="123" t="s">
        <v>236</v>
      </c>
      <c r="D21" s="123" t="s">
        <v>237</v>
      </c>
      <c r="E21" s="123" t="s">
        <v>191</v>
      </c>
      <c r="F21" s="123" t="s">
        <v>238</v>
      </c>
      <c r="G21" s="123">
        <v>200049161</v>
      </c>
      <c r="H21" s="124">
        <v>6746259</v>
      </c>
      <c r="I21" s="124">
        <v>3882997.8629999999</v>
      </c>
      <c r="J21" s="125" t="s">
        <v>34</v>
      </c>
    </row>
    <row r="22" spans="1:10" ht="31.5" x14ac:dyDescent="0.25">
      <c r="A22" s="122">
        <f t="shared" si="0"/>
        <v>14</v>
      </c>
      <c r="B22" s="123" t="s">
        <v>57</v>
      </c>
      <c r="C22" s="123" t="s">
        <v>239</v>
      </c>
      <c r="D22" s="123" t="s">
        <v>240</v>
      </c>
      <c r="E22" s="123" t="s">
        <v>191</v>
      </c>
      <c r="F22" s="123" t="s">
        <v>241</v>
      </c>
      <c r="G22" s="123">
        <v>303738763</v>
      </c>
      <c r="H22" s="124">
        <v>4067275</v>
      </c>
      <c r="I22" s="124">
        <v>2783929.111</v>
      </c>
      <c r="J22" s="125" t="s">
        <v>34</v>
      </c>
    </row>
    <row r="23" spans="1:10" ht="31.5" x14ac:dyDescent="0.25">
      <c r="A23" s="122">
        <f t="shared" si="0"/>
        <v>15</v>
      </c>
      <c r="B23" s="123" t="s">
        <v>57</v>
      </c>
      <c r="C23" s="123" t="s">
        <v>242</v>
      </c>
      <c r="D23" s="123" t="s">
        <v>243</v>
      </c>
      <c r="E23" s="123" t="s">
        <v>191</v>
      </c>
      <c r="F23" s="123" t="s">
        <v>226</v>
      </c>
      <c r="G23" s="123">
        <v>204846544</v>
      </c>
      <c r="H23" s="124">
        <v>6825179</v>
      </c>
      <c r="I23" s="124">
        <v>2652773</v>
      </c>
      <c r="J23" s="125" t="s">
        <v>34</v>
      </c>
    </row>
    <row r="24" spans="1:10" ht="31.5" x14ac:dyDescent="0.25">
      <c r="A24" s="122">
        <f t="shared" si="0"/>
        <v>16</v>
      </c>
      <c r="B24" s="123" t="s">
        <v>57</v>
      </c>
      <c r="C24" s="123" t="s">
        <v>244</v>
      </c>
      <c r="D24" s="123" t="s">
        <v>245</v>
      </c>
      <c r="E24" s="123" t="s">
        <v>191</v>
      </c>
      <c r="F24" s="123" t="s">
        <v>209</v>
      </c>
      <c r="G24" s="123">
        <v>302795742</v>
      </c>
      <c r="H24" s="124">
        <v>9904058</v>
      </c>
      <c r="I24" s="124">
        <v>8032484.3030000003</v>
      </c>
      <c r="J24" s="125" t="s">
        <v>34</v>
      </c>
    </row>
    <row r="25" spans="1:10" ht="31.5" x14ac:dyDescent="0.25">
      <c r="A25" s="122">
        <f t="shared" si="0"/>
        <v>17</v>
      </c>
      <c r="B25" s="123" t="s">
        <v>57</v>
      </c>
      <c r="C25" s="123" t="s">
        <v>246</v>
      </c>
      <c r="D25" s="123" t="s">
        <v>247</v>
      </c>
      <c r="E25" s="123" t="s">
        <v>191</v>
      </c>
      <c r="F25" s="123" t="s">
        <v>248</v>
      </c>
      <c r="G25" s="123">
        <v>200077151</v>
      </c>
      <c r="H25" s="124">
        <v>1540126</v>
      </c>
      <c r="I25" s="124">
        <v>290513.99400000001</v>
      </c>
      <c r="J25" s="125" t="s">
        <v>34</v>
      </c>
    </row>
    <row r="26" spans="1:10" ht="31.5" x14ac:dyDescent="0.25">
      <c r="A26" s="122">
        <f t="shared" si="0"/>
        <v>18</v>
      </c>
      <c r="B26" s="123" t="s">
        <v>57</v>
      </c>
      <c r="C26" s="123" t="s">
        <v>249</v>
      </c>
      <c r="D26" s="123" t="s">
        <v>219</v>
      </c>
      <c r="E26" s="123" t="s">
        <v>191</v>
      </c>
      <c r="F26" s="123" t="s">
        <v>184</v>
      </c>
      <c r="G26" s="123">
        <v>201593848</v>
      </c>
      <c r="H26" s="124">
        <v>2069786</v>
      </c>
      <c r="I26" s="124">
        <v>349404</v>
      </c>
      <c r="J26" s="125" t="s">
        <v>34</v>
      </c>
    </row>
    <row r="27" spans="1:10" ht="31.5" x14ac:dyDescent="0.25">
      <c r="A27" s="122">
        <f t="shared" si="0"/>
        <v>19</v>
      </c>
      <c r="B27" s="123" t="s">
        <v>57</v>
      </c>
      <c r="C27" s="123" t="s">
        <v>250</v>
      </c>
      <c r="D27" s="123" t="s">
        <v>251</v>
      </c>
      <c r="E27" s="123" t="s">
        <v>191</v>
      </c>
      <c r="F27" s="123" t="s">
        <v>184</v>
      </c>
      <c r="G27" s="123">
        <v>201593848</v>
      </c>
      <c r="H27" s="124">
        <v>1283963</v>
      </c>
      <c r="I27" s="124">
        <v>245204.68299999999</v>
      </c>
      <c r="J27" s="125" t="s">
        <v>34</v>
      </c>
    </row>
    <row r="28" spans="1:10" ht="31.5" x14ac:dyDescent="0.25">
      <c r="A28" s="122">
        <v>20</v>
      </c>
      <c r="B28" s="123" t="s">
        <v>57</v>
      </c>
      <c r="C28" s="123" t="s">
        <v>252</v>
      </c>
      <c r="D28" s="123" t="s">
        <v>253</v>
      </c>
      <c r="E28" s="123" t="s">
        <v>191</v>
      </c>
      <c r="F28" s="123" t="s">
        <v>254</v>
      </c>
      <c r="G28" s="123">
        <v>301991911</v>
      </c>
      <c r="H28" s="124">
        <v>4273802</v>
      </c>
      <c r="I28" s="124">
        <v>3346702.608</v>
      </c>
      <c r="J28" s="125" t="s">
        <v>34</v>
      </c>
    </row>
    <row r="29" spans="1:10" ht="31.5" x14ac:dyDescent="0.25">
      <c r="A29" s="122">
        <f t="shared" si="0"/>
        <v>21</v>
      </c>
      <c r="B29" s="123" t="s">
        <v>57</v>
      </c>
      <c r="C29" s="123" t="s">
        <v>255</v>
      </c>
      <c r="D29" s="123" t="s">
        <v>256</v>
      </c>
      <c r="E29" s="123" t="s">
        <v>191</v>
      </c>
      <c r="F29" s="123" t="s">
        <v>257</v>
      </c>
      <c r="G29" s="123">
        <v>300573822</v>
      </c>
      <c r="H29" s="124">
        <v>3064369</v>
      </c>
      <c r="I29" s="124">
        <v>2584517.497</v>
      </c>
      <c r="J29" s="125" t="s">
        <v>34</v>
      </c>
    </row>
    <row r="30" spans="1:10" ht="31.5" x14ac:dyDescent="0.25">
      <c r="A30" s="122">
        <f t="shared" si="0"/>
        <v>22</v>
      </c>
      <c r="B30" s="123" t="s">
        <v>57</v>
      </c>
      <c r="C30" s="123" t="s">
        <v>258</v>
      </c>
      <c r="D30" s="123" t="s">
        <v>259</v>
      </c>
      <c r="E30" s="123" t="s">
        <v>191</v>
      </c>
      <c r="F30" s="123" t="s">
        <v>254</v>
      </c>
      <c r="G30" s="123">
        <v>301991911</v>
      </c>
      <c r="H30" s="124">
        <v>6090939</v>
      </c>
      <c r="I30" s="124">
        <v>4617821.93</v>
      </c>
      <c r="J30" s="125" t="s">
        <v>34</v>
      </c>
    </row>
    <row r="31" spans="1:10" ht="31.5" x14ac:dyDescent="0.25">
      <c r="A31" s="122">
        <f t="shared" si="0"/>
        <v>23</v>
      </c>
      <c r="B31" s="123" t="s">
        <v>57</v>
      </c>
      <c r="C31" s="123" t="s">
        <v>260</v>
      </c>
      <c r="D31" s="123" t="s">
        <v>256</v>
      </c>
      <c r="E31" s="123" t="s">
        <v>191</v>
      </c>
      <c r="F31" s="123" t="s">
        <v>261</v>
      </c>
      <c r="G31" s="123">
        <v>302457244</v>
      </c>
      <c r="H31" s="124">
        <v>4191983</v>
      </c>
      <c r="I31" s="124">
        <v>3595808.2549999999</v>
      </c>
      <c r="J31" s="125" t="s">
        <v>34</v>
      </c>
    </row>
    <row r="32" spans="1:10" ht="31.5" x14ac:dyDescent="0.25">
      <c r="A32" s="122">
        <f t="shared" si="0"/>
        <v>24</v>
      </c>
      <c r="B32" s="123" t="s">
        <v>57</v>
      </c>
      <c r="C32" s="123" t="s">
        <v>262</v>
      </c>
      <c r="D32" s="123" t="s">
        <v>263</v>
      </c>
      <c r="E32" s="123" t="s">
        <v>191</v>
      </c>
      <c r="F32" s="123" t="s">
        <v>264</v>
      </c>
      <c r="G32" s="123">
        <v>302543683</v>
      </c>
      <c r="H32" s="124">
        <v>5470116</v>
      </c>
      <c r="I32" s="124">
        <v>4506984.55</v>
      </c>
      <c r="J32" s="125" t="s">
        <v>34</v>
      </c>
    </row>
    <row r="33" spans="1:10" ht="31.5" x14ac:dyDescent="0.25">
      <c r="A33" s="122">
        <f t="shared" si="0"/>
        <v>25</v>
      </c>
      <c r="B33" s="123" t="s">
        <v>57</v>
      </c>
      <c r="C33" s="123" t="s">
        <v>265</v>
      </c>
      <c r="D33" s="123" t="s">
        <v>217</v>
      </c>
      <c r="E33" s="123" t="s">
        <v>191</v>
      </c>
      <c r="F33" s="123" t="s">
        <v>229</v>
      </c>
      <c r="G33" s="123">
        <v>200097515</v>
      </c>
      <c r="H33" s="124">
        <v>5737473</v>
      </c>
      <c r="I33" s="124">
        <v>1421491.135</v>
      </c>
      <c r="J33" s="125" t="s">
        <v>34</v>
      </c>
    </row>
    <row r="34" spans="1:10" ht="31.5" x14ac:dyDescent="0.25">
      <c r="A34" s="122">
        <f t="shared" si="0"/>
        <v>26</v>
      </c>
      <c r="B34" s="123" t="s">
        <v>57</v>
      </c>
      <c r="C34" s="123" t="s">
        <v>266</v>
      </c>
      <c r="D34" s="123" t="s">
        <v>219</v>
      </c>
      <c r="E34" s="123" t="s">
        <v>191</v>
      </c>
      <c r="F34" s="123" t="s">
        <v>215</v>
      </c>
      <c r="G34" s="123">
        <v>301097923</v>
      </c>
      <c r="H34" s="124">
        <v>4780320</v>
      </c>
      <c r="I34" s="124">
        <v>325014.32199999999</v>
      </c>
      <c r="J34" s="125" t="s">
        <v>34</v>
      </c>
    </row>
    <row r="35" spans="1:10" ht="31.5" x14ac:dyDescent="0.25">
      <c r="A35" s="122">
        <f t="shared" si="0"/>
        <v>27</v>
      </c>
      <c r="B35" s="123" t="s">
        <v>57</v>
      </c>
      <c r="C35" s="123" t="s">
        <v>267</v>
      </c>
      <c r="D35" s="123" t="s">
        <v>219</v>
      </c>
      <c r="E35" s="123" t="s">
        <v>191</v>
      </c>
      <c r="F35" s="123" t="s">
        <v>184</v>
      </c>
      <c r="G35" s="123">
        <v>201593848</v>
      </c>
      <c r="H35" s="124">
        <v>6931842</v>
      </c>
      <c r="I35" s="124">
        <v>1693164.4669999999</v>
      </c>
      <c r="J35" s="125" t="s">
        <v>34</v>
      </c>
    </row>
    <row r="36" spans="1:10" ht="31.5" x14ac:dyDescent="0.25">
      <c r="A36" s="122">
        <f t="shared" si="0"/>
        <v>28</v>
      </c>
      <c r="B36" s="123" t="s">
        <v>57</v>
      </c>
      <c r="C36" s="123" t="s">
        <v>268</v>
      </c>
      <c r="D36" s="123" t="s">
        <v>219</v>
      </c>
      <c r="E36" s="123" t="s">
        <v>191</v>
      </c>
      <c r="F36" s="123" t="s">
        <v>269</v>
      </c>
      <c r="G36" s="123">
        <v>301410819</v>
      </c>
      <c r="H36" s="124">
        <v>4424573</v>
      </c>
      <c r="I36" s="124">
        <v>1137925.0560000001</v>
      </c>
      <c r="J36" s="125" t="s">
        <v>34</v>
      </c>
    </row>
    <row r="37" spans="1:10" ht="31.5" x14ac:dyDescent="0.25">
      <c r="A37" s="122">
        <f t="shared" si="0"/>
        <v>29</v>
      </c>
      <c r="B37" s="123" t="s">
        <v>57</v>
      </c>
      <c r="C37" s="123" t="s">
        <v>270</v>
      </c>
      <c r="D37" s="123" t="s">
        <v>219</v>
      </c>
      <c r="E37" s="123" t="s">
        <v>191</v>
      </c>
      <c r="F37" s="123" t="s">
        <v>232</v>
      </c>
      <c r="G37" s="123">
        <v>301157261</v>
      </c>
      <c r="H37" s="124">
        <v>4505260</v>
      </c>
      <c r="I37" s="124">
        <v>1011494.577</v>
      </c>
      <c r="J37" s="125" t="s">
        <v>34</v>
      </c>
    </row>
    <row r="38" spans="1:10" ht="31.5" x14ac:dyDescent="0.25">
      <c r="A38" s="122">
        <f t="shared" si="0"/>
        <v>30</v>
      </c>
      <c r="B38" s="123" t="s">
        <v>57</v>
      </c>
      <c r="C38" s="123" t="s">
        <v>271</v>
      </c>
      <c r="D38" s="123" t="s">
        <v>217</v>
      </c>
      <c r="E38" s="123" t="s">
        <v>191</v>
      </c>
      <c r="F38" s="123" t="s">
        <v>272</v>
      </c>
      <c r="G38" s="123">
        <v>301514688</v>
      </c>
      <c r="H38" s="124">
        <v>5083026</v>
      </c>
      <c r="I38" s="124">
        <v>1338063.0120000001</v>
      </c>
      <c r="J38" s="125" t="s">
        <v>34</v>
      </c>
    </row>
    <row r="39" spans="1:10" ht="31.5" x14ac:dyDescent="0.25">
      <c r="A39" s="122">
        <f t="shared" si="0"/>
        <v>31</v>
      </c>
      <c r="B39" s="123" t="s">
        <v>57</v>
      </c>
      <c r="C39" s="123" t="s">
        <v>273</v>
      </c>
      <c r="D39" s="123" t="s">
        <v>217</v>
      </c>
      <c r="E39" s="123" t="s">
        <v>191</v>
      </c>
      <c r="F39" s="123" t="s">
        <v>274</v>
      </c>
      <c r="G39" s="123">
        <v>301417720</v>
      </c>
      <c r="H39" s="124">
        <v>5206376</v>
      </c>
      <c r="I39" s="124">
        <v>1113767.0060000001</v>
      </c>
      <c r="J39" s="125" t="s">
        <v>34</v>
      </c>
    </row>
    <row r="40" spans="1:10" ht="31.5" x14ac:dyDescent="0.25">
      <c r="A40" s="122">
        <f t="shared" si="0"/>
        <v>32</v>
      </c>
      <c r="B40" s="123" t="s">
        <v>57</v>
      </c>
      <c r="C40" s="123" t="s">
        <v>275</v>
      </c>
      <c r="D40" s="123" t="s">
        <v>217</v>
      </c>
      <c r="E40" s="123" t="s">
        <v>191</v>
      </c>
      <c r="F40" s="123" t="s">
        <v>229</v>
      </c>
      <c r="G40" s="123">
        <v>200097515</v>
      </c>
      <c r="H40" s="124">
        <v>5219163</v>
      </c>
      <c r="I40" s="124">
        <v>1094952.868</v>
      </c>
      <c r="J40" s="125" t="s">
        <v>34</v>
      </c>
    </row>
    <row r="41" spans="1:10" ht="31.5" x14ac:dyDescent="0.25">
      <c r="A41" s="122">
        <f t="shared" si="0"/>
        <v>33</v>
      </c>
      <c r="B41" s="123" t="s">
        <v>57</v>
      </c>
      <c r="C41" s="123" t="s">
        <v>276</v>
      </c>
      <c r="D41" s="123" t="s">
        <v>219</v>
      </c>
      <c r="E41" s="123" t="s">
        <v>191</v>
      </c>
      <c r="F41" s="123" t="s">
        <v>277</v>
      </c>
      <c r="G41" s="123">
        <v>303132767</v>
      </c>
      <c r="H41" s="124">
        <v>4180041</v>
      </c>
      <c r="I41" s="124">
        <v>1216545.6399999999</v>
      </c>
      <c r="J41" s="125" t="s">
        <v>34</v>
      </c>
    </row>
    <row r="42" spans="1:10" ht="31.5" x14ac:dyDescent="0.25">
      <c r="A42" s="122">
        <f t="shared" si="0"/>
        <v>34</v>
      </c>
      <c r="B42" s="123" t="s">
        <v>57</v>
      </c>
      <c r="C42" s="123" t="s">
        <v>278</v>
      </c>
      <c r="D42" s="123" t="s">
        <v>279</v>
      </c>
      <c r="E42" s="123" t="s">
        <v>191</v>
      </c>
      <c r="F42" s="123" t="s">
        <v>272</v>
      </c>
      <c r="G42" s="123">
        <v>301514688</v>
      </c>
      <c r="H42" s="124">
        <v>6526398</v>
      </c>
      <c r="I42" s="124">
        <v>1914631.152</v>
      </c>
      <c r="J42" s="125" t="s">
        <v>34</v>
      </c>
    </row>
    <row r="43" spans="1:10" ht="31.5" x14ac:dyDescent="0.25">
      <c r="A43" s="122">
        <f t="shared" si="0"/>
        <v>35</v>
      </c>
      <c r="B43" s="123" t="s">
        <v>57</v>
      </c>
      <c r="C43" s="123" t="s">
        <v>280</v>
      </c>
      <c r="D43" s="123" t="s">
        <v>219</v>
      </c>
      <c r="E43" s="123" t="s">
        <v>191</v>
      </c>
      <c r="F43" s="123" t="s">
        <v>281</v>
      </c>
      <c r="G43" s="123">
        <v>301128123</v>
      </c>
      <c r="H43" s="124">
        <v>4314264</v>
      </c>
      <c r="I43" s="124">
        <v>1023413.507</v>
      </c>
      <c r="J43" s="125" t="s">
        <v>34</v>
      </c>
    </row>
    <row r="44" spans="1:10" ht="31.5" x14ac:dyDescent="0.25">
      <c r="A44" s="122">
        <f t="shared" si="0"/>
        <v>36</v>
      </c>
      <c r="B44" s="123" t="s">
        <v>57</v>
      </c>
      <c r="C44" s="123" t="s">
        <v>282</v>
      </c>
      <c r="D44" s="123" t="s">
        <v>219</v>
      </c>
      <c r="E44" s="123" t="s">
        <v>191</v>
      </c>
      <c r="F44" s="123" t="s">
        <v>187</v>
      </c>
      <c r="G44" s="123">
        <v>203612164</v>
      </c>
      <c r="H44" s="124">
        <v>4596250</v>
      </c>
      <c r="I44" s="124">
        <v>2134010.656</v>
      </c>
      <c r="J44" s="125" t="s">
        <v>34</v>
      </c>
    </row>
    <row r="45" spans="1:10" ht="31.5" x14ac:dyDescent="0.25">
      <c r="A45" s="122">
        <f t="shared" si="0"/>
        <v>37</v>
      </c>
      <c r="B45" s="123" t="s">
        <v>57</v>
      </c>
      <c r="C45" s="123" t="s">
        <v>283</v>
      </c>
      <c r="D45" s="123" t="s">
        <v>284</v>
      </c>
      <c r="E45" s="123" t="s">
        <v>191</v>
      </c>
      <c r="F45" s="123" t="s">
        <v>187</v>
      </c>
      <c r="G45" s="123">
        <v>203612164</v>
      </c>
      <c r="H45" s="124">
        <v>3824644</v>
      </c>
      <c r="I45" s="124">
        <v>1317547.926</v>
      </c>
      <c r="J45" s="125" t="s">
        <v>34</v>
      </c>
    </row>
    <row r="46" spans="1:10" ht="31.5" x14ac:dyDescent="0.25">
      <c r="A46" s="122">
        <f t="shared" si="0"/>
        <v>38</v>
      </c>
      <c r="B46" s="123" t="s">
        <v>57</v>
      </c>
      <c r="C46" s="123" t="s">
        <v>285</v>
      </c>
      <c r="D46" s="123" t="s">
        <v>217</v>
      </c>
      <c r="E46" s="123" t="s">
        <v>191</v>
      </c>
      <c r="F46" s="123" t="s">
        <v>277</v>
      </c>
      <c r="G46" s="123">
        <v>303132767</v>
      </c>
      <c r="H46" s="124">
        <v>4915876</v>
      </c>
      <c r="I46" s="124">
        <v>1268159.845</v>
      </c>
      <c r="J46" s="125" t="s">
        <v>34</v>
      </c>
    </row>
    <row r="47" spans="1:10" ht="31.5" x14ac:dyDescent="0.25">
      <c r="A47" s="122">
        <f t="shared" si="0"/>
        <v>39</v>
      </c>
      <c r="B47" s="123" t="s">
        <v>57</v>
      </c>
      <c r="C47" s="123" t="s">
        <v>286</v>
      </c>
      <c r="D47" s="123" t="s">
        <v>284</v>
      </c>
      <c r="E47" s="123" t="s">
        <v>191</v>
      </c>
      <c r="F47" s="123" t="s">
        <v>229</v>
      </c>
      <c r="G47" s="123">
        <v>200097515</v>
      </c>
      <c r="H47" s="124">
        <v>3615906</v>
      </c>
      <c r="I47" s="124">
        <v>1094622.581</v>
      </c>
      <c r="J47" s="125" t="s">
        <v>34</v>
      </c>
    </row>
    <row r="48" spans="1:10" ht="31.5" x14ac:dyDescent="0.25">
      <c r="A48" s="122">
        <v>40</v>
      </c>
      <c r="B48" s="123" t="s">
        <v>57</v>
      </c>
      <c r="C48" s="123" t="s">
        <v>287</v>
      </c>
      <c r="D48" s="123" t="s">
        <v>288</v>
      </c>
      <c r="E48" s="123" t="s">
        <v>289</v>
      </c>
      <c r="F48" s="123" t="s">
        <v>223</v>
      </c>
      <c r="G48" s="123">
        <v>300072536</v>
      </c>
      <c r="H48" s="124">
        <v>34405566</v>
      </c>
      <c r="I48" s="124">
        <v>13984907</v>
      </c>
      <c r="J48" s="125" t="s">
        <v>34</v>
      </c>
    </row>
    <row r="49" spans="1:10" ht="63" x14ac:dyDescent="0.25">
      <c r="A49" s="122">
        <f t="shared" si="0"/>
        <v>41</v>
      </c>
      <c r="B49" s="123" t="s">
        <v>57</v>
      </c>
      <c r="C49" s="123" t="s">
        <v>290</v>
      </c>
      <c r="D49" s="123" t="s">
        <v>291</v>
      </c>
      <c r="E49" s="123" t="s">
        <v>292</v>
      </c>
      <c r="F49" s="123" t="s">
        <v>209</v>
      </c>
      <c r="G49" s="123">
        <v>302795742</v>
      </c>
      <c r="H49" s="124"/>
      <c r="I49" s="124">
        <v>2916249</v>
      </c>
      <c r="J49" s="125" t="s">
        <v>34</v>
      </c>
    </row>
    <row r="50" spans="1:10" ht="47.25" x14ac:dyDescent="0.25">
      <c r="A50" s="122">
        <f t="shared" si="0"/>
        <v>42</v>
      </c>
      <c r="B50" s="123" t="s">
        <v>57</v>
      </c>
      <c r="C50" s="123" t="s">
        <v>293</v>
      </c>
      <c r="D50" s="123" t="s">
        <v>294</v>
      </c>
      <c r="E50" s="123" t="s">
        <v>211</v>
      </c>
      <c r="F50" s="123" t="s">
        <v>295</v>
      </c>
      <c r="G50" s="123">
        <v>301097923</v>
      </c>
      <c r="H50" s="124">
        <v>16986354</v>
      </c>
      <c r="I50" s="124">
        <v>5564220.2570000002</v>
      </c>
      <c r="J50" s="125" t="s">
        <v>34</v>
      </c>
    </row>
    <row r="51" spans="1:10" ht="47.25" x14ac:dyDescent="0.25">
      <c r="A51" s="122">
        <f t="shared" si="0"/>
        <v>43</v>
      </c>
      <c r="B51" s="123" t="s">
        <v>57</v>
      </c>
      <c r="C51" s="123" t="s">
        <v>296</v>
      </c>
      <c r="D51" s="123" t="s">
        <v>291</v>
      </c>
      <c r="E51" s="123" t="s">
        <v>191</v>
      </c>
      <c r="F51" s="123" t="s">
        <v>295</v>
      </c>
      <c r="G51" s="123">
        <v>301097923</v>
      </c>
      <c r="H51" s="124">
        <v>25721862</v>
      </c>
      <c r="I51" s="124">
        <v>2804573.551</v>
      </c>
      <c r="J51" s="125" t="s">
        <v>34</v>
      </c>
    </row>
    <row r="52" spans="1:10" ht="47.25" x14ac:dyDescent="0.25">
      <c r="A52" s="122">
        <f t="shared" si="0"/>
        <v>44</v>
      </c>
      <c r="B52" s="123" t="s">
        <v>57</v>
      </c>
      <c r="C52" s="123" t="s">
        <v>297</v>
      </c>
      <c r="D52" s="123" t="s">
        <v>298</v>
      </c>
      <c r="E52" s="123" t="s">
        <v>191</v>
      </c>
      <c r="F52" s="123" t="s">
        <v>209</v>
      </c>
      <c r="G52" s="123">
        <v>302795742</v>
      </c>
      <c r="H52" s="124">
        <v>16794729</v>
      </c>
      <c r="I52" s="124">
        <v>13256801.908</v>
      </c>
      <c r="J52" s="125" t="s">
        <v>34</v>
      </c>
    </row>
    <row r="53" spans="1:10" ht="31.5" x14ac:dyDescent="0.25">
      <c r="A53" s="122">
        <f t="shared" si="0"/>
        <v>45</v>
      </c>
      <c r="B53" s="123" t="s">
        <v>57</v>
      </c>
      <c r="C53" s="123" t="s">
        <v>299</v>
      </c>
      <c r="D53" s="123" t="s">
        <v>294</v>
      </c>
      <c r="E53" s="123" t="s">
        <v>211</v>
      </c>
      <c r="F53" s="123" t="s">
        <v>254</v>
      </c>
      <c r="G53" s="123">
        <v>301991911</v>
      </c>
      <c r="H53" s="124">
        <v>3186342</v>
      </c>
      <c r="I53" s="124">
        <v>1411097.426</v>
      </c>
      <c r="J53" s="125" t="s">
        <v>34</v>
      </c>
    </row>
    <row r="54" spans="1:10" ht="47.25" x14ac:dyDescent="0.25">
      <c r="A54" s="122">
        <f t="shared" si="0"/>
        <v>46</v>
      </c>
      <c r="B54" s="123" t="s">
        <v>57</v>
      </c>
      <c r="C54" s="123" t="s">
        <v>300</v>
      </c>
      <c r="D54" s="123" t="s">
        <v>294</v>
      </c>
      <c r="E54" s="123" t="s">
        <v>211</v>
      </c>
      <c r="F54" s="123" t="s">
        <v>301</v>
      </c>
      <c r="G54" s="123">
        <v>200099149</v>
      </c>
      <c r="H54" s="124">
        <v>3719261</v>
      </c>
      <c r="I54" s="124">
        <v>3104421.3459999999</v>
      </c>
      <c r="J54" s="125" t="s">
        <v>34</v>
      </c>
    </row>
    <row r="55" spans="1:10" ht="63" x14ac:dyDescent="0.25">
      <c r="A55" s="122">
        <f t="shared" si="0"/>
        <v>47</v>
      </c>
      <c r="B55" s="123" t="s">
        <v>57</v>
      </c>
      <c r="C55" s="123" t="s">
        <v>302</v>
      </c>
      <c r="D55" s="123" t="s">
        <v>303</v>
      </c>
      <c r="E55" s="123" t="s">
        <v>191</v>
      </c>
      <c r="F55" s="123" t="s">
        <v>229</v>
      </c>
      <c r="G55" s="123">
        <v>200097515</v>
      </c>
      <c r="H55" s="124">
        <v>14519737</v>
      </c>
      <c r="I55" s="124">
        <v>3546719</v>
      </c>
      <c r="J55" s="125" t="s">
        <v>34</v>
      </c>
    </row>
    <row r="56" spans="1:10" ht="31.5" x14ac:dyDescent="0.25">
      <c r="A56" s="122">
        <f t="shared" si="0"/>
        <v>48</v>
      </c>
      <c r="B56" s="123" t="s">
        <v>57</v>
      </c>
      <c r="C56" s="123" t="s">
        <v>304</v>
      </c>
      <c r="D56" s="123" t="s">
        <v>305</v>
      </c>
      <c r="E56" s="123" t="s">
        <v>191</v>
      </c>
      <c r="F56" s="123" t="s">
        <v>207</v>
      </c>
      <c r="G56" s="123">
        <v>204997904</v>
      </c>
      <c r="H56" s="124"/>
      <c r="I56" s="124">
        <v>35728.400000000001</v>
      </c>
      <c r="J56" s="125" t="s">
        <v>34</v>
      </c>
    </row>
    <row r="57" spans="1:10" ht="31.5" x14ac:dyDescent="0.25">
      <c r="A57" s="122">
        <f t="shared" si="0"/>
        <v>49</v>
      </c>
      <c r="B57" s="123" t="s">
        <v>57</v>
      </c>
      <c r="C57" s="123" t="s">
        <v>306</v>
      </c>
      <c r="D57" s="123" t="s">
        <v>305</v>
      </c>
      <c r="E57" s="123" t="s">
        <v>191</v>
      </c>
      <c r="F57" s="123" t="s">
        <v>207</v>
      </c>
      <c r="G57" s="123">
        <v>204997904</v>
      </c>
      <c r="H57" s="124"/>
      <c r="I57" s="124">
        <v>38892.92</v>
      </c>
      <c r="J57" s="125" t="s">
        <v>34</v>
      </c>
    </row>
    <row r="58" spans="1:10" ht="47.25" x14ac:dyDescent="0.25">
      <c r="A58" s="122">
        <f t="shared" si="0"/>
        <v>50</v>
      </c>
      <c r="B58" s="123" t="s">
        <v>57</v>
      </c>
      <c r="C58" s="123" t="s">
        <v>307</v>
      </c>
      <c r="D58" s="123" t="s">
        <v>305</v>
      </c>
      <c r="E58" s="123" t="s">
        <v>191</v>
      </c>
      <c r="F58" s="123" t="s">
        <v>226</v>
      </c>
      <c r="G58" s="123">
        <v>204846544</v>
      </c>
      <c r="H58" s="124">
        <v>1154343</v>
      </c>
      <c r="I58" s="124">
        <v>1049035.2139999999</v>
      </c>
      <c r="J58" s="125" t="s">
        <v>34</v>
      </c>
    </row>
    <row r="59" spans="1:10" ht="47.25" x14ac:dyDescent="0.25">
      <c r="A59" s="122">
        <f t="shared" si="0"/>
        <v>51</v>
      </c>
      <c r="B59" s="123" t="s">
        <v>57</v>
      </c>
      <c r="C59" s="123" t="s">
        <v>308</v>
      </c>
      <c r="D59" s="123" t="s">
        <v>305</v>
      </c>
      <c r="E59" s="123" t="s">
        <v>191</v>
      </c>
      <c r="F59" s="123" t="s">
        <v>309</v>
      </c>
      <c r="G59" s="123">
        <v>303043885</v>
      </c>
      <c r="H59" s="124">
        <v>1300752</v>
      </c>
      <c r="I59" s="124">
        <v>1206328.905</v>
      </c>
      <c r="J59" s="125" t="s">
        <v>34</v>
      </c>
    </row>
    <row r="60" spans="1:10" ht="47.25" x14ac:dyDescent="0.25">
      <c r="A60" s="122">
        <f t="shared" si="0"/>
        <v>52</v>
      </c>
      <c r="B60" s="123" t="s">
        <v>57</v>
      </c>
      <c r="C60" s="123" t="s">
        <v>310</v>
      </c>
      <c r="D60" s="123" t="s">
        <v>311</v>
      </c>
      <c r="E60" s="123" t="s">
        <v>191</v>
      </c>
      <c r="F60" s="123" t="s">
        <v>235</v>
      </c>
      <c r="G60" s="123">
        <v>205325384</v>
      </c>
      <c r="H60" s="124">
        <v>4905981</v>
      </c>
      <c r="I60" s="124">
        <v>1020942</v>
      </c>
      <c r="J60" s="125" t="s">
        <v>34</v>
      </c>
    </row>
    <row r="61" spans="1:10" ht="47.25" x14ac:dyDescent="0.25">
      <c r="A61" s="122">
        <f t="shared" si="0"/>
        <v>53</v>
      </c>
      <c r="B61" s="123" t="s">
        <v>57</v>
      </c>
      <c r="C61" s="123" t="s">
        <v>312</v>
      </c>
      <c r="D61" s="123" t="s">
        <v>311</v>
      </c>
      <c r="E61" s="123" t="s">
        <v>191</v>
      </c>
      <c r="F61" s="123" t="s">
        <v>269</v>
      </c>
      <c r="G61" s="123">
        <v>301410819</v>
      </c>
      <c r="H61" s="124">
        <v>4932577</v>
      </c>
      <c r="I61" s="124">
        <v>1802431</v>
      </c>
      <c r="J61" s="125" t="s">
        <v>34</v>
      </c>
    </row>
    <row r="62" spans="1:10" ht="63" x14ac:dyDescent="0.25">
      <c r="A62" s="122">
        <f t="shared" si="0"/>
        <v>54</v>
      </c>
      <c r="B62" s="123" t="s">
        <v>57</v>
      </c>
      <c r="C62" s="123" t="s">
        <v>155</v>
      </c>
      <c r="D62" s="123" t="s">
        <v>313</v>
      </c>
      <c r="E62" s="123" t="s">
        <v>191</v>
      </c>
      <c r="F62" s="123" t="s">
        <v>167</v>
      </c>
      <c r="G62" s="123">
        <v>304637739</v>
      </c>
      <c r="H62" s="124">
        <v>1605121</v>
      </c>
      <c r="I62" s="124">
        <v>304829.478</v>
      </c>
      <c r="J62" s="125" t="s">
        <v>34</v>
      </c>
    </row>
    <row r="63" spans="1:10" ht="63" x14ac:dyDescent="0.25">
      <c r="A63" s="122">
        <f t="shared" si="0"/>
        <v>55</v>
      </c>
      <c r="B63" s="123" t="s">
        <v>57</v>
      </c>
      <c r="C63" s="123" t="s">
        <v>156</v>
      </c>
      <c r="D63" s="123" t="s">
        <v>313</v>
      </c>
      <c r="E63" s="123" t="s">
        <v>191</v>
      </c>
      <c r="F63" s="123" t="s">
        <v>168</v>
      </c>
      <c r="G63" s="123">
        <v>200747583</v>
      </c>
      <c r="H63" s="124">
        <v>2421014</v>
      </c>
      <c r="I63" s="124">
        <v>417766.7</v>
      </c>
      <c r="J63" s="125" t="s">
        <v>34</v>
      </c>
    </row>
    <row r="64" spans="1:10" ht="63" x14ac:dyDescent="0.25">
      <c r="A64" s="122">
        <f t="shared" si="0"/>
        <v>56</v>
      </c>
      <c r="B64" s="123" t="s">
        <v>57</v>
      </c>
      <c r="C64" s="123" t="s">
        <v>157</v>
      </c>
      <c r="D64" s="123" t="s">
        <v>313</v>
      </c>
      <c r="E64" s="123" t="s">
        <v>191</v>
      </c>
      <c r="F64" s="123" t="s">
        <v>32</v>
      </c>
      <c r="G64" s="123">
        <v>305550468</v>
      </c>
      <c r="H64" s="124">
        <v>1495777</v>
      </c>
      <c r="I64" s="124">
        <v>679693</v>
      </c>
      <c r="J64" s="125" t="s">
        <v>34</v>
      </c>
    </row>
    <row r="65" spans="1:10" ht="63" x14ac:dyDescent="0.25">
      <c r="A65" s="122">
        <f t="shared" si="0"/>
        <v>57</v>
      </c>
      <c r="B65" s="123" t="s">
        <v>57</v>
      </c>
      <c r="C65" s="123" t="s">
        <v>158</v>
      </c>
      <c r="D65" s="123" t="s">
        <v>313</v>
      </c>
      <c r="E65" s="123" t="s">
        <v>191</v>
      </c>
      <c r="F65" s="123" t="s">
        <v>32</v>
      </c>
      <c r="G65" s="123">
        <v>305550468</v>
      </c>
      <c r="H65" s="124">
        <v>936936</v>
      </c>
      <c r="I65" s="124">
        <v>242885.75400000002</v>
      </c>
      <c r="J65" s="125" t="s">
        <v>34</v>
      </c>
    </row>
    <row r="66" spans="1:10" ht="78.75" x14ac:dyDescent="0.25">
      <c r="A66" s="122">
        <f t="shared" si="0"/>
        <v>58</v>
      </c>
      <c r="B66" s="123" t="s">
        <v>57</v>
      </c>
      <c r="C66" s="123" t="s">
        <v>159</v>
      </c>
      <c r="D66" s="123" t="s">
        <v>313</v>
      </c>
      <c r="E66" s="123" t="s">
        <v>191</v>
      </c>
      <c r="F66" s="123" t="s">
        <v>169</v>
      </c>
      <c r="G66" s="123">
        <v>302695764</v>
      </c>
      <c r="H66" s="124">
        <v>3690325</v>
      </c>
      <c r="I66" s="124">
        <v>647559.34499999997</v>
      </c>
      <c r="J66" s="125" t="s">
        <v>34</v>
      </c>
    </row>
    <row r="67" spans="1:10" ht="63" x14ac:dyDescent="0.25">
      <c r="A67" s="122">
        <f t="shared" si="0"/>
        <v>59</v>
      </c>
      <c r="B67" s="123" t="s">
        <v>57</v>
      </c>
      <c r="C67" s="123" t="s">
        <v>160</v>
      </c>
      <c r="D67" s="123" t="s">
        <v>313</v>
      </c>
      <c r="E67" s="123" t="s">
        <v>191</v>
      </c>
      <c r="F67" s="123" t="s">
        <v>168</v>
      </c>
      <c r="G67" s="123">
        <v>200747583</v>
      </c>
      <c r="H67" s="124">
        <v>2128305</v>
      </c>
      <c r="I67" s="124">
        <v>304748.80300000001</v>
      </c>
      <c r="J67" s="125" t="s">
        <v>34</v>
      </c>
    </row>
    <row r="68" spans="1:10" ht="78.75" x14ac:dyDescent="0.25">
      <c r="A68" s="122">
        <v>60</v>
      </c>
      <c r="B68" s="123" t="s">
        <v>57</v>
      </c>
      <c r="C68" s="123" t="s">
        <v>162</v>
      </c>
      <c r="D68" s="123" t="s">
        <v>313</v>
      </c>
      <c r="E68" s="123" t="s">
        <v>292</v>
      </c>
      <c r="F68" s="123" t="s">
        <v>168</v>
      </c>
      <c r="G68" s="123">
        <v>200747583</v>
      </c>
      <c r="H68" s="124">
        <v>1848207</v>
      </c>
      <c r="I68" s="124">
        <v>294872.21100000001</v>
      </c>
      <c r="J68" s="125" t="s">
        <v>34</v>
      </c>
    </row>
    <row r="69" spans="1:10" ht="63" x14ac:dyDescent="0.25">
      <c r="A69" s="122">
        <f t="shared" si="0"/>
        <v>61</v>
      </c>
      <c r="B69" s="123" t="s">
        <v>57</v>
      </c>
      <c r="C69" s="123" t="s">
        <v>163</v>
      </c>
      <c r="D69" s="123" t="s">
        <v>313</v>
      </c>
      <c r="E69" s="123" t="s">
        <v>191</v>
      </c>
      <c r="F69" s="123" t="s">
        <v>32</v>
      </c>
      <c r="G69" s="123">
        <v>305550468</v>
      </c>
      <c r="H69" s="124">
        <v>689396</v>
      </c>
      <c r="I69" s="124">
        <v>167233.09399999998</v>
      </c>
      <c r="J69" s="125" t="s">
        <v>34</v>
      </c>
    </row>
    <row r="70" spans="1:10" ht="63" x14ac:dyDescent="0.25">
      <c r="A70" s="122">
        <f t="shared" si="0"/>
        <v>62</v>
      </c>
      <c r="B70" s="123" t="s">
        <v>57</v>
      </c>
      <c r="C70" s="123" t="s">
        <v>164</v>
      </c>
      <c r="D70" s="123" t="s">
        <v>313</v>
      </c>
      <c r="E70" s="123" t="s">
        <v>191</v>
      </c>
      <c r="F70" s="123" t="s">
        <v>32</v>
      </c>
      <c r="G70" s="123">
        <v>305550468</v>
      </c>
      <c r="H70" s="124">
        <v>1520670</v>
      </c>
      <c r="I70" s="124">
        <v>564005.20400000003</v>
      </c>
      <c r="J70" s="125" t="s">
        <v>34</v>
      </c>
    </row>
    <row r="71" spans="1:10" ht="63" x14ac:dyDescent="0.25">
      <c r="A71" s="122">
        <f t="shared" si="0"/>
        <v>63</v>
      </c>
      <c r="B71" s="123" t="s">
        <v>57</v>
      </c>
      <c r="C71" s="123" t="s">
        <v>165</v>
      </c>
      <c r="D71" s="123" t="s">
        <v>313</v>
      </c>
      <c r="E71" s="123" t="s">
        <v>191</v>
      </c>
      <c r="F71" s="123" t="s">
        <v>31</v>
      </c>
      <c r="G71" s="123">
        <v>205710563</v>
      </c>
      <c r="H71" s="124">
        <v>496953</v>
      </c>
      <c r="I71" s="124">
        <v>333113.03700000001</v>
      </c>
      <c r="J71" s="125" t="s">
        <v>34</v>
      </c>
    </row>
    <row r="72" spans="1:10" ht="63" x14ac:dyDescent="0.25">
      <c r="A72" s="122">
        <f t="shared" si="0"/>
        <v>64</v>
      </c>
      <c r="B72" s="123" t="s">
        <v>57</v>
      </c>
      <c r="C72" s="123" t="s">
        <v>166</v>
      </c>
      <c r="D72" s="123" t="s">
        <v>313</v>
      </c>
      <c r="E72" s="123" t="s">
        <v>191</v>
      </c>
      <c r="F72" s="123" t="s">
        <v>32</v>
      </c>
      <c r="G72" s="123">
        <v>305550468</v>
      </c>
      <c r="H72" s="124">
        <v>657298</v>
      </c>
      <c r="I72" s="124">
        <v>412716.17800000001</v>
      </c>
      <c r="J72" s="125" t="s">
        <v>34</v>
      </c>
    </row>
    <row r="73" spans="1:10" ht="63" x14ac:dyDescent="0.25">
      <c r="A73" s="122">
        <f t="shared" si="0"/>
        <v>65</v>
      </c>
      <c r="B73" s="123" t="s">
        <v>57</v>
      </c>
      <c r="C73" s="123" t="s">
        <v>170</v>
      </c>
      <c r="D73" s="123" t="s">
        <v>29</v>
      </c>
      <c r="E73" s="123" t="s">
        <v>191</v>
      </c>
      <c r="F73" s="123" t="s">
        <v>183</v>
      </c>
      <c r="G73" s="123">
        <v>300573822</v>
      </c>
      <c r="H73" s="124">
        <v>1810504</v>
      </c>
      <c r="I73" s="124">
        <v>474694</v>
      </c>
      <c r="J73" s="125" t="s">
        <v>34</v>
      </c>
    </row>
    <row r="74" spans="1:10" ht="63" x14ac:dyDescent="0.25">
      <c r="A74" s="122">
        <f t="shared" si="0"/>
        <v>66</v>
      </c>
      <c r="B74" s="123" t="s">
        <v>57</v>
      </c>
      <c r="C74" s="123" t="s">
        <v>171</v>
      </c>
      <c r="D74" s="123" t="s">
        <v>29</v>
      </c>
      <c r="E74" s="123" t="s">
        <v>191</v>
      </c>
      <c r="F74" s="123" t="s">
        <v>184</v>
      </c>
      <c r="G74" s="123">
        <v>201593848</v>
      </c>
      <c r="H74" s="124">
        <v>3038056</v>
      </c>
      <c r="I74" s="124">
        <v>763528</v>
      </c>
      <c r="J74" s="125" t="s">
        <v>34</v>
      </c>
    </row>
    <row r="75" spans="1:10" ht="47.25" x14ac:dyDescent="0.25">
      <c r="A75" s="122">
        <f t="shared" ref="A75:A105" si="1">+A74+1</f>
        <v>67</v>
      </c>
      <c r="B75" s="123" t="s">
        <v>57</v>
      </c>
      <c r="C75" s="123" t="s">
        <v>172</v>
      </c>
      <c r="D75" s="123" t="s">
        <v>29</v>
      </c>
      <c r="E75" s="123" t="s">
        <v>191</v>
      </c>
      <c r="F75" s="123" t="s">
        <v>185</v>
      </c>
      <c r="G75" s="123">
        <v>200098394</v>
      </c>
      <c r="H75" s="124">
        <v>2435205</v>
      </c>
      <c r="I75" s="124">
        <v>687378</v>
      </c>
      <c r="J75" s="125" t="s">
        <v>34</v>
      </c>
    </row>
    <row r="76" spans="1:10" ht="47.25" x14ac:dyDescent="0.25">
      <c r="A76" s="122">
        <f t="shared" si="1"/>
        <v>68</v>
      </c>
      <c r="B76" s="123" t="s">
        <v>57</v>
      </c>
      <c r="C76" s="123" t="s">
        <v>173</v>
      </c>
      <c r="D76" s="123" t="s">
        <v>29</v>
      </c>
      <c r="E76" s="123" t="s">
        <v>191</v>
      </c>
      <c r="F76" s="123" t="s">
        <v>186</v>
      </c>
      <c r="G76" s="123">
        <v>303448634</v>
      </c>
      <c r="H76" s="124">
        <v>3312626</v>
      </c>
      <c r="I76" s="124">
        <v>619116</v>
      </c>
      <c r="J76" s="125" t="s">
        <v>34</v>
      </c>
    </row>
    <row r="77" spans="1:10" ht="63" x14ac:dyDescent="0.25">
      <c r="A77" s="122">
        <f t="shared" si="1"/>
        <v>69</v>
      </c>
      <c r="B77" s="123" t="s">
        <v>57</v>
      </c>
      <c r="C77" s="123" t="s">
        <v>174</v>
      </c>
      <c r="D77" s="123" t="s">
        <v>29</v>
      </c>
      <c r="E77" s="123" t="s">
        <v>191</v>
      </c>
      <c r="F77" s="123" t="s">
        <v>186</v>
      </c>
      <c r="G77" s="123">
        <v>303448634</v>
      </c>
      <c r="H77" s="124">
        <v>1945263.5643499999</v>
      </c>
      <c r="I77" s="124">
        <v>410782.00000000006</v>
      </c>
      <c r="J77" s="125" t="s">
        <v>34</v>
      </c>
    </row>
    <row r="78" spans="1:10" ht="47.25" x14ac:dyDescent="0.25">
      <c r="A78" s="122">
        <f t="shared" si="1"/>
        <v>70</v>
      </c>
      <c r="B78" s="123" t="s">
        <v>57</v>
      </c>
      <c r="C78" s="123" t="s">
        <v>175</v>
      </c>
      <c r="D78" s="123" t="s">
        <v>29</v>
      </c>
      <c r="E78" s="123" t="s">
        <v>191</v>
      </c>
      <c r="F78" s="123" t="s">
        <v>187</v>
      </c>
      <c r="G78" s="123">
        <v>203612164</v>
      </c>
      <c r="H78" s="124">
        <v>4002774</v>
      </c>
      <c r="I78" s="124">
        <v>995200</v>
      </c>
      <c r="J78" s="125" t="s">
        <v>34</v>
      </c>
    </row>
    <row r="79" spans="1:10" ht="63" x14ac:dyDescent="0.25">
      <c r="A79" s="122">
        <f t="shared" si="1"/>
        <v>71</v>
      </c>
      <c r="B79" s="123" t="s">
        <v>57</v>
      </c>
      <c r="C79" s="123" t="s">
        <v>176</v>
      </c>
      <c r="D79" s="123" t="s">
        <v>29</v>
      </c>
      <c r="E79" s="123" t="s">
        <v>191</v>
      </c>
      <c r="F79" s="123" t="s">
        <v>183</v>
      </c>
      <c r="G79" s="123">
        <v>300573822</v>
      </c>
      <c r="H79" s="124">
        <v>3344786</v>
      </c>
      <c r="I79" s="124">
        <v>691694.99999999988</v>
      </c>
      <c r="J79" s="125" t="s">
        <v>34</v>
      </c>
    </row>
    <row r="80" spans="1:10" ht="63" x14ac:dyDescent="0.25">
      <c r="A80" s="122">
        <f t="shared" si="1"/>
        <v>72</v>
      </c>
      <c r="B80" s="123" t="s">
        <v>57</v>
      </c>
      <c r="C80" s="123" t="s">
        <v>177</v>
      </c>
      <c r="D80" s="123" t="s">
        <v>29</v>
      </c>
      <c r="E80" s="123" t="s">
        <v>191</v>
      </c>
      <c r="F80" s="123" t="s">
        <v>187</v>
      </c>
      <c r="G80" s="123">
        <v>203612164</v>
      </c>
      <c r="H80" s="124">
        <v>3371434</v>
      </c>
      <c r="I80" s="124">
        <v>774350</v>
      </c>
      <c r="J80" s="125" t="s">
        <v>34</v>
      </c>
    </row>
    <row r="81" spans="1:10" ht="47.25" x14ac:dyDescent="0.25">
      <c r="A81" s="122">
        <f t="shared" si="1"/>
        <v>73</v>
      </c>
      <c r="B81" s="123" t="s">
        <v>57</v>
      </c>
      <c r="C81" s="123" t="s">
        <v>178</v>
      </c>
      <c r="D81" s="123" t="s">
        <v>29</v>
      </c>
      <c r="E81" s="123" t="s">
        <v>191</v>
      </c>
      <c r="F81" s="123" t="s">
        <v>188</v>
      </c>
      <c r="G81" s="123">
        <v>207040558</v>
      </c>
      <c r="H81" s="124">
        <v>1709798</v>
      </c>
      <c r="I81" s="124">
        <v>441174.99999999994</v>
      </c>
      <c r="J81" s="125" t="s">
        <v>34</v>
      </c>
    </row>
    <row r="82" spans="1:10" ht="47.25" x14ac:dyDescent="0.25">
      <c r="A82" s="122">
        <f t="shared" si="1"/>
        <v>74</v>
      </c>
      <c r="B82" s="123" t="s">
        <v>57</v>
      </c>
      <c r="C82" s="123" t="s">
        <v>179</v>
      </c>
      <c r="D82" s="123" t="s">
        <v>29</v>
      </c>
      <c r="E82" s="123" t="s">
        <v>191</v>
      </c>
      <c r="F82" s="123" t="s">
        <v>187</v>
      </c>
      <c r="G82" s="123">
        <v>203612164</v>
      </c>
      <c r="H82" s="124">
        <v>3876715</v>
      </c>
      <c r="I82" s="124">
        <v>204480</v>
      </c>
      <c r="J82" s="125" t="s">
        <v>34</v>
      </c>
    </row>
    <row r="83" spans="1:10" ht="47.25" x14ac:dyDescent="0.25">
      <c r="A83" s="122">
        <f t="shared" si="1"/>
        <v>75</v>
      </c>
      <c r="B83" s="123" t="s">
        <v>57</v>
      </c>
      <c r="C83" s="123" t="s">
        <v>180</v>
      </c>
      <c r="D83" s="123" t="s">
        <v>29</v>
      </c>
      <c r="E83" s="123" t="s">
        <v>191</v>
      </c>
      <c r="F83" s="123" t="s">
        <v>189</v>
      </c>
      <c r="G83" s="123">
        <v>300348848</v>
      </c>
      <c r="H83" s="124">
        <v>1928120</v>
      </c>
      <c r="I83" s="124">
        <v>457938</v>
      </c>
      <c r="J83" s="125" t="s">
        <v>34</v>
      </c>
    </row>
    <row r="84" spans="1:10" ht="47.25" x14ac:dyDescent="0.25">
      <c r="A84" s="122">
        <f t="shared" si="1"/>
        <v>76</v>
      </c>
      <c r="B84" s="123" t="s">
        <v>57</v>
      </c>
      <c r="C84" s="123" t="s">
        <v>181</v>
      </c>
      <c r="D84" s="123" t="s">
        <v>29</v>
      </c>
      <c r="E84" s="123" t="s">
        <v>191</v>
      </c>
      <c r="F84" s="123" t="s">
        <v>190</v>
      </c>
      <c r="G84" s="123">
        <v>305202550</v>
      </c>
      <c r="H84" s="124">
        <v>1113673</v>
      </c>
      <c r="I84" s="124">
        <v>265558</v>
      </c>
      <c r="J84" s="125" t="s">
        <v>34</v>
      </c>
    </row>
    <row r="85" spans="1:10" ht="63.75" thickBot="1" x14ac:dyDescent="0.3">
      <c r="A85" s="130">
        <f t="shared" si="1"/>
        <v>77</v>
      </c>
      <c r="B85" s="131" t="s">
        <v>57</v>
      </c>
      <c r="C85" s="131" t="s">
        <v>182</v>
      </c>
      <c r="D85" s="131" t="s">
        <v>29</v>
      </c>
      <c r="E85" s="131" t="s">
        <v>191</v>
      </c>
      <c r="F85" s="131" t="s">
        <v>33</v>
      </c>
      <c r="G85" s="131">
        <v>301129485</v>
      </c>
      <c r="H85" s="132">
        <v>2299128</v>
      </c>
      <c r="I85" s="132">
        <v>613924</v>
      </c>
      <c r="J85" s="133" t="s">
        <v>34</v>
      </c>
    </row>
    <row r="86" spans="1:10" ht="16.5" thickBot="1" x14ac:dyDescent="0.3">
      <c r="A86" s="115" t="s">
        <v>340</v>
      </c>
      <c r="B86" s="116"/>
      <c r="C86" s="116"/>
      <c r="D86" s="116"/>
      <c r="E86" s="116"/>
      <c r="F86" s="116"/>
      <c r="G86" s="116"/>
      <c r="H86" s="116"/>
      <c r="I86" s="116"/>
      <c r="J86" s="117"/>
    </row>
    <row r="87" spans="1:10" ht="63" x14ac:dyDescent="0.25">
      <c r="A87" s="118">
        <f>+A85+1</f>
        <v>78</v>
      </c>
      <c r="B87" s="119" t="s">
        <v>57</v>
      </c>
      <c r="C87" s="119" t="s">
        <v>67</v>
      </c>
      <c r="D87" s="119" t="s">
        <v>314</v>
      </c>
      <c r="E87" s="119" t="s">
        <v>191</v>
      </c>
      <c r="F87" s="119" t="s">
        <v>169</v>
      </c>
      <c r="G87" s="119">
        <v>302695764</v>
      </c>
      <c r="H87" s="120">
        <v>4168549.84</v>
      </c>
      <c r="I87" s="120">
        <v>1129348.953</v>
      </c>
      <c r="J87" s="121" t="s">
        <v>34</v>
      </c>
    </row>
    <row r="88" spans="1:10" ht="47.25" x14ac:dyDescent="0.25">
      <c r="A88" s="122">
        <f t="shared" si="1"/>
        <v>79</v>
      </c>
      <c r="B88" s="123" t="s">
        <v>57</v>
      </c>
      <c r="C88" s="123" t="s">
        <v>68</v>
      </c>
      <c r="D88" s="123" t="s">
        <v>315</v>
      </c>
      <c r="E88" s="123" t="s">
        <v>316</v>
      </c>
      <c r="F88" s="123" t="s">
        <v>317</v>
      </c>
      <c r="G88" s="123">
        <v>305550468</v>
      </c>
      <c r="H88" s="124">
        <v>12841171.687000001</v>
      </c>
      <c r="I88" s="124">
        <v>11005620.185000001</v>
      </c>
      <c r="J88" s="125" t="s">
        <v>34</v>
      </c>
    </row>
    <row r="89" spans="1:10" ht="31.5" x14ac:dyDescent="0.25">
      <c r="A89" s="122">
        <f t="shared" si="1"/>
        <v>80</v>
      </c>
      <c r="B89" s="123" t="s">
        <v>57</v>
      </c>
      <c r="C89" s="123" t="s">
        <v>69</v>
      </c>
      <c r="D89" s="123" t="s">
        <v>315</v>
      </c>
      <c r="E89" s="123" t="s">
        <v>316</v>
      </c>
      <c r="F89" s="123" t="s">
        <v>318</v>
      </c>
      <c r="G89" s="123">
        <v>205907181</v>
      </c>
      <c r="H89" s="124">
        <v>10703604.922</v>
      </c>
      <c r="I89" s="124">
        <v>8437316.9949999992</v>
      </c>
      <c r="J89" s="125" t="s">
        <v>34</v>
      </c>
    </row>
    <row r="90" spans="1:10" ht="47.25" x14ac:dyDescent="0.25">
      <c r="A90" s="122">
        <f t="shared" si="1"/>
        <v>81</v>
      </c>
      <c r="B90" s="123" t="s">
        <v>57</v>
      </c>
      <c r="C90" s="123" t="s">
        <v>70</v>
      </c>
      <c r="D90" s="123" t="s">
        <v>315</v>
      </c>
      <c r="E90" s="123" t="s">
        <v>316</v>
      </c>
      <c r="F90" s="123" t="s">
        <v>319</v>
      </c>
      <c r="G90" s="123">
        <v>302944785</v>
      </c>
      <c r="H90" s="124">
        <v>28099288.690000001</v>
      </c>
      <c r="I90" s="124">
        <v>27671485.602000002</v>
      </c>
      <c r="J90" s="125" t="s">
        <v>34</v>
      </c>
    </row>
    <row r="91" spans="1:10" ht="31.5" x14ac:dyDescent="0.25">
      <c r="A91" s="122">
        <f t="shared" si="1"/>
        <v>82</v>
      </c>
      <c r="B91" s="123" t="s">
        <v>57</v>
      </c>
      <c r="C91" s="123" t="s">
        <v>71</v>
      </c>
      <c r="D91" s="123" t="s">
        <v>320</v>
      </c>
      <c r="E91" s="123" t="s">
        <v>191</v>
      </c>
      <c r="F91" s="123" t="s">
        <v>321</v>
      </c>
      <c r="G91" s="123">
        <v>303099239</v>
      </c>
      <c r="H91" s="124">
        <v>3660289.2420000001</v>
      </c>
      <c r="I91" s="124">
        <v>3461955.5250000004</v>
      </c>
      <c r="J91" s="125" t="s">
        <v>34</v>
      </c>
    </row>
    <row r="92" spans="1:10" ht="31.5" x14ac:dyDescent="0.25">
      <c r="A92" s="122">
        <f t="shared" si="1"/>
        <v>83</v>
      </c>
      <c r="B92" s="123" t="s">
        <v>57</v>
      </c>
      <c r="C92" s="123" t="s">
        <v>73</v>
      </c>
      <c r="D92" s="123" t="s">
        <v>315</v>
      </c>
      <c r="E92" s="123" t="s">
        <v>191</v>
      </c>
      <c r="F92" s="123" t="s">
        <v>317</v>
      </c>
      <c r="G92" s="123">
        <v>305550468</v>
      </c>
      <c r="H92" s="124">
        <v>331315.66899999999</v>
      </c>
      <c r="I92" s="124">
        <v>331315.86900000001</v>
      </c>
      <c r="J92" s="125" t="s">
        <v>34</v>
      </c>
    </row>
    <row r="93" spans="1:10" ht="47.25" x14ac:dyDescent="0.25">
      <c r="A93" s="122">
        <f t="shared" si="1"/>
        <v>84</v>
      </c>
      <c r="B93" s="123" t="s">
        <v>57</v>
      </c>
      <c r="C93" s="123" t="s">
        <v>74</v>
      </c>
      <c r="D93" s="123" t="s">
        <v>315</v>
      </c>
      <c r="E93" s="123" t="s">
        <v>191</v>
      </c>
      <c r="F93" s="123" t="s">
        <v>322</v>
      </c>
      <c r="G93" s="123">
        <v>206781436</v>
      </c>
      <c r="H93" s="124">
        <v>311232.40999999997</v>
      </c>
      <c r="I93" s="124">
        <v>308112.26299999998</v>
      </c>
      <c r="J93" s="125" t="s">
        <v>34</v>
      </c>
    </row>
    <row r="94" spans="1:10" ht="31.5" x14ac:dyDescent="0.25">
      <c r="A94" s="122">
        <f t="shared" si="1"/>
        <v>85</v>
      </c>
      <c r="B94" s="123" t="s">
        <v>57</v>
      </c>
      <c r="C94" s="123" t="s">
        <v>75</v>
      </c>
      <c r="D94" s="123" t="s">
        <v>315</v>
      </c>
      <c r="E94" s="123" t="s">
        <v>191</v>
      </c>
      <c r="F94" s="123" t="s">
        <v>317</v>
      </c>
      <c r="G94" s="123">
        <v>305550468</v>
      </c>
      <c r="H94" s="124">
        <v>660288.43999999994</v>
      </c>
      <c r="I94" s="124">
        <v>660288.43999999994</v>
      </c>
      <c r="J94" s="125" t="s">
        <v>34</v>
      </c>
    </row>
    <row r="95" spans="1:10" ht="31.5" x14ac:dyDescent="0.25">
      <c r="A95" s="122">
        <f t="shared" si="1"/>
        <v>86</v>
      </c>
      <c r="B95" s="123" t="s">
        <v>57</v>
      </c>
      <c r="C95" s="123" t="s">
        <v>77</v>
      </c>
      <c r="D95" s="123" t="s">
        <v>315</v>
      </c>
      <c r="E95" s="123" t="s">
        <v>191</v>
      </c>
      <c r="F95" s="123" t="s">
        <v>209</v>
      </c>
      <c r="G95" s="123">
        <v>302795742</v>
      </c>
      <c r="H95" s="124">
        <v>7332977.5829999996</v>
      </c>
      <c r="I95" s="124">
        <v>7332911.4760000007</v>
      </c>
      <c r="J95" s="125" t="s">
        <v>34</v>
      </c>
    </row>
    <row r="96" spans="1:10" ht="31.5" x14ac:dyDescent="0.25">
      <c r="A96" s="122">
        <f t="shared" si="1"/>
        <v>87</v>
      </c>
      <c r="B96" s="123" t="s">
        <v>57</v>
      </c>
      <c r="C96" s="123" t="s">
        <v>78</v>
      </c>
      <c r="D96" s="123" t="s">
        <v>315</v>
      </c>
      <c r="E96" s="123" t="s">
        <v>191</v>
      </c>
      <c r="F96" s="123" t="s">
        <v>323</v>
      </c>
      <c r="G96" s="123">
        <v>302795742</v>
      </c>
      <c r="H96" s="124">
        <v>578298</v>
      </c>
      <c r="I96" s="124">
        <v>578298</v>
      </c>
      <c r="J96" s="125" t="s">
        <v>34</v>
      </c>
    </row>
    <row r="97" spans="1:10" ht="47.25" x14ac:dyDescent="0.25">
      <c r="A97" s="122">
        <f t="shared" si="1"/>
        <v>88</v>
      </c>
      <c r="B97" s="123" t="s">
        <v>57</v>
      </c>
      <c r="C97" s="123" t="s">
        <v>79</v>
      </c>
      <c r="D97" s="123" t="s">
        <v>315</v>
      </c>
      <c r="E97" s="123" t="s">
        <v>191</v>
      </c>
      <c r="F97" s="123" t="s">
        <v>323</v>
      </c>
      <c r="G97" s="123">
        <v>302795742</v>
      </c>
      <c r="H97" s="124">
        <v>1427899</v>
      </c>
      <c r="I97" s="124">
        <v>1422600.7140000002</v>
      </c>
      <c r="J97" s="125" t="s">
        <v>34</v>
      </c>
    </row>
    <row r="98" spans="1:10" ht="47.25" x14ac:dyDescent="0.25">
      <c r="A98" s="122">
        <f t="shared" si="1"/>
        <v>89</v>
      </c>
      <c r="B98" s="123" t="s">
        <v>57</v>
      </c>
      <c r="C98" s="123" t="s">
        <v>85</v>
      </c>
      <c r="D98" s="123" t="s">
        <v>315</v>
      </c>
      <c r="E98" s="123" t="s">
        <v>191</v>
      </c>
      <c r="F98" s="123" t="s">
        <v>209</v>
      </c>
      <c r="G98" s="123">
        <v>302795742</v>
      </c>
      <c r="H98" s="124">
        <v>15958275.839</v>
      </c>
      <c r="I98" s="124">
        <v>10509130.327</v>
      </c>
      <c r="J98" s="125" t="s">
        <v>34</v>
      </c>
    </row>
    <row r="99" spans="1:10" ht="47.25" x14ac:dyDescent="0.25">
      <c r="A99" s="122">
        <f t="shared" si="1"/>
        <v>90</v>
      </c>
      <c r="B99" s="123" t="s">
        <v>57</v>
      </c>
      <c r="C99" s="123" t="s">
        <v>84</v>
      </c>
      <c r="D99" s="123" t="s">
        <v>315</v>
      </c>
      <c r="E99" s="123" t="s">
        <v>191</v>
      </c>
      <c r="F99" s="123" t="s">
        <v>324</v>
      </c>
      <c r="G99" s="123">
        <v>200106787</v>
      </c>
      <c r="H99" s="124">
        <v>8793705.2660000008</v>
      </c>
      <c r="I99" s="124">
        <v>3967303.8430000003</v>
      </c>
      <c r="J99" s="125" t="s">
        <v>325</v>
      </c>
    </row>
    <row r="100" spans="1:10" ht="31.5" x14ac:dyDescent="0.25">
      <c r="A100" s="122">
        <f t="shared" si="1"/>
        <v>91</v>
      </c>
      <c r="B100" s="123" t="s">
        <v>57</v>
      </c>
      <c r="C100" s="123" t="s">
        <v>326</v>
      </c>
      <c r="D100" s="123" t="s">
        <v>327</v>
      </c>
      <c r="E100" s="123" t="s">
        <v>191</v>
      </c>
      <c r="F100" s="123" t="s">
        <v>328</v>
      </c>
      <c r="G100" s="123">
        <v>302078716</v>
      </c>
      <c r="H100" s="124">
        <v>1334325.7509999999</v>
      </c>
      <c r="I100" s="124">
        <v>1304189.4939999999</v>
      </c>
      <c r="J100" s="125" t="s">
        <v>34</v>
      </c>
    </row>
    <row r="101" spans="1:10" ht="31.5" x14ac:dyDescent="0.25">
      <c r="A101" s="122">
        <f t="shared" si="1"/>
        <v>92</v>
      </c>
      <c r="B101" s="123" t="s">
        <v>57</v>
      </c>
      <c r="C101" s="123" t="s">
        <v>329</v>
      </c>
      <c r="D101" s="123" t="s">
        <v>327</v>
      </c>
      <c r="E101" s="123" t="s">
        <v>191</v>
      </c>
      <c r="F101" s="123" t="s">
        <v>330</v>
      </c>
      <c r="G101" s="123">
        <v>304831094</v>
      </c>
      <c r="H101" s="124">
        <v>1397625.088</v>
      </c>
      <c r="I101" s="124">
        <v>1326603.1810000001</v>
      </c>
      <c r="J101" s="125" t="s">
        <v>34</v>
      </c>
    </row>
    <row r="102" spans="1:10" ht="31.5" x14ac:dyDescent="0.25">
      <c r="A102" s="122">
        <f t="shared" si="1"/>
        <v>93</v>
      </c>
      <c r="B102" s="123" t="s">
        <v>57</v>
      </c>
      <c r="C102" s="123" t="s">
        <v>98</v>
      </c>
      <c r="D102" s="123" t="s">
        <v>315</v>
      </c>
      <c r="E102" s="123" t="s">
        <v>191</v>
      </c>
      <c r="F102" s="123" t="s">
        <v>331</v>
      </c>
      <c r="G102" s="123">
        <v>200054125</v>
      </c>
      <c r="H102" s="124">
        <v>801151.04200000002</v>
      </c>
      <c r="I102" s="124">
        <v>475658.74400000001</v>
      </c>
      <c r="J102" s="125" t="s">
        <v>34</v>
      </c>
    </row>
    <row r="103" spans="1:10" ht="47.25" x14ac:dyDescent="0.25">
      <c r="A103" s="122">
        <f t="shared" si="1"/>
        <v>94</v>
      </c>
      <c r="B103" s="123" t="s">
        <v>57</v>
      </c>
      <c r="C103" s="123" t="s">
        <v>332</v>
      </c>
      <c r="D103" s="123" t="s">
        <v>333</v>
      </c>
      <c r="E103" s="123" t="s">
        <v>316</v>
      </c>
      <c r="F103" s="123" t="s">
        <v>189</v>
      </c>
      <c r="G103" s="123">
        <v>300348848</v>
      </c>
      <c r="H103" s="124">
        <v>2099563.344</v>
      </c>
      <c r="I103" s="124">
        <v>1538811.03</v>
      </c>
      <c r="J103" s="125" t="s">
        <v>325</v>
      </c>
    </row>
    <row r="104" spans="1:10" ht="47.25" x14ac:dyDescent="0.25">
      <c r="A104" s="122">
        <f t="shared" si="1"/>
        <v>95</v>
      </c>
      <c r="B104" s="123" t="s">
        <v>57</v>
      </c>
      <c r="C104" s="123" t="s">
        <v>334</v>
      </c>
      <c r="D104" s="123" t="s">
        <v>333</v>
      </c>
      <c r="E104" s="123" t="s">
        <v>316</v>
      </c>
      <c r="F104" s="123" t="s">
        <v>335</v>
      </c>
      <c r="G104" s="123">
        <v>302388758</v>
      </c>
      <c r="H104" s="124">
        <v>1172056.067</v>
      </c>
      <c r="I104" s="124">
        <v>1118316.0009999999</v>
      </c>
      <c r="J104" s="125" t="s">
        <v>325</v>
      </c>
    </row>
    <row r="105" spans="1:10" ht="48" thickBot="1" x14ac:dyDescent="0.3">
      <c r="A105" s="126">
        <f t="shared" si="1"/>
        <v>96</v>
      </c>
      <c r="B105" s="127" t="s">
        <v>57</v>
      </c>
      <c r="C105" s="127" t="s">
        <v>336</v>
      </c>
      <c r="D105" s="127" t="s">
        <v>315</v>
      </c>
      <c r="E105" s="127" t="s">
        <v>191</v>
      </c>
      <c r="F105" s="127" t="s">
        <v>337</v>
      </c>
      <c r="G105" s="127">
        <v>301402677</v>
      </c>
      <c r="H105" s="128">
        <v>2598962.9911500001</v>
      </c>
      <c r="I105" s="128">
        <v>0</v>
      </c>
      <c r="J105" s="129" t="s">
        <v>338</v>
      </c>
    </row>
  </sheetData>
  <mergeCells count="14">
    <mergeCell ref="J5:J6"/>
    <mergeCell ref="A86:J86"/>
    <mergeCell ref="A8:J8"/>
    <mergeCell ref="A7:J7"/>
    <mergeCell ref="A2:J2"/>
    <mergeCell ref="A3:J3"/>
    <mergeCell ref="A5:A6"/>
    <mergeCell ref="B5:B6"/>
    <mergeCell ref="C5:C6"/>
    <mergeCell ref="D5:D6"/>
    <mergeCell ref="E5:E6"/>
    <mergeCell ref="F5:G5"/>
    <mergeCell ref="H5:H6"/>
    <mergeCell ref="I5:I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3"/>
  <sheetViews>
    <sheetView view="pageBreakPreview" zoomScale="85" zoomScaleNormal="85" zoomScaleSheetLayoutView="85" workbookViewId="0">
      <selection activeCell="F9" sqref="F9"/>
    </sheetView>
  </sheetViews>
  <sheetFormatPr defaultRowHeight="18.75" x14ac:dyDescent="0.25"/>
  <cols>
    <col min="1" max="1" width="7.5703125" style="1" customWidth="1"/>
    <col min="2" max="2" width="31" style="1" customWidth="1"/>
    <col min="3" max="3" width="57.5703125" style="1" customWidth="1"/>
    <col min="4" max="4" width="19.140625" style="1" customWidth="1"/>
    <col min="5" max="5" width="23.85546875" style="1" customWidth="1"/>
    <col min="6" max="6" width="37.42578125" style="1" customWidth="1"/>
    <col min="7" max="7" width="19.28515625" style="1" customWidth="1"/>
    <col min="8" max="8" width="25.28515625" style="79" customWidth="1"/>
    <col min="9" max="16384" width="9.140625" style="1"/>
  </cols>
  <sheetData>
    <row r="1" spans="1:8" ht="77.25" customHeight="1" x14ac:dyDescent="0.25">
      <c r="A1" s="85" t="s">
        <v>64</v>
      </c>
      <c r="B1" s="85"/>
      <c r="C1" s="85"/>
      <c r="D1" s="85"/>
      <c r="E1" s="85"/>
      <c r="F1" s="85"/>
      <c r="G1" s="85"/>
      <c r="H1" s="85"/>
    </row>
    <row r="2" spans="1:8" ht="25.5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9.5" thickBot="1" x14ac:dyDescent="0.3"/>
    <row r="4" spans="1:8" ht="55.5" customHeight="1" x14ac:dyDescent="0.25">
      <c r="A4" s="87" t="s">
        <v>1</v>
      </c>
      <c r="B4" s="89" t="s">
        <v>6</v>
      </c>
      <c r="C4" s="89" t="s">
        <v>7</v>
      </c>
      <c r="D4" s="89" t="s">
        <v>8</v>
      </c>
      <c r="E4" s="89" t="s">
        <v>9</v>
      </c>
      <c r="F4" s="89" t="s">
        <v>3</v>
      </c>
      <c r="G4" s="89"/>
      <c r="H4" s="91" t="s">
        <v>10</v>
      </c>
    </row>
    <row r="5" spans="1:8" ht="53.25" customHeight="1" thickBot="1" x14ac:dyDescent="0.3">
      <c r="A5" s="88"/>
      <c r="B5" s="90"/>
      <c r="C5" s="90"/>
      <c r="D5" s="90"/>
      <c r="E5" s="90"/>
      <c r="F5" s="41" t="s">
        <v>4</v>
      </c>
      <c r="G5" s="41" t="s">
        <v>5</v>
      </c>
      <c r="H5" s="92"/>
    </row>
    <row r="6" spans="1:8" ht="45.75" customHeight="1" thickBot="1" x14ac:dyDescent="0.3">
      <c r="A6" s="42"/>
      <c r="B6" s="13" t="s">
        <v>35</v>
      </c>
      <c r="C6" s="14" t="s">
        <v>41</v>
      </c>
      <c r="D6" s="14" t="s">
        <v>41</v>
      </c>
      <c r="E6" s="14" t="s">
        <v>41</v>
      </c>
      <c r="F6" s="14" t="s">
        <v>41</v>
      </c>
      <c r="G6" s="14" t="s">
        <v>41</v>
      </c>
      <c r="H6" s="80">
        <f>+H7+H20</f>
        <v>49215741.93163</v>
      </c>
    </row>
    <row r="7" spans="1:8" ht="45.75" customHeight="1" thickBot="1" x14ac:dyDescent="0.3">
      <c r="A7" s="42"/>
      <c r="B7" s="13" t="s">
        <v>26</v>
      </c>
      <c r="C7" s="14" t="s">
        <v>41</v>
      </c>
      <c r="D7" s="14" t="s">
        <v>41</v>
      </c>
      <c r="E7" s="14" t="s">
        <v>41</v>
      </c>
      <c r="F7" s="14" t="s">
        <v>41</v>
      </c>
      <c r="G7" s="14" t="s">
        <v>41</v>
      </c>
      <c r="H7" s="80">
        <f>SUM(H8:H19)</f>
        <v>16737647.86909</v>
      </c>
    </row>
    <row r="8" spans="1:8" ht="75" x14ac:dyDescent="0.25">
      <c r="A8" s="43">
        <v>1</v>
      </c>
      <c r="B8" s="9" t="s">
        <v>154</v>
      </c>
      <c r="C8" s="9" t="s">
        <v>155</v>
      </c>
      <c r="D8" s="9" t="s">
        <v>34</v>
      </c>
      <c r="E8" s="9" t="s">
        <v>37</v>
      </c>
      <c r="F8" s="9" t="s">
        <v>167</v>
      </c>
      <c r="G8" s="9"/>
      <c r="H8" s="81">
        <v>1547498.3870000001</v>
      </c>
    </row>
    <row r="9" spans="1:8" ht="75" x14ac:dyDescent="0.25">
      <c r="A9" s="28">
        <f>1+A8</f>
        <v>2</v>
      </c>
      <c r="B9" s="2" t="s">
        <v>154</v>
      </c>
      <c r="C9" s="2" t="s">
        <v>156</v>
      </c>
      <c r="D9" s="2" t="s">
        <v>34</v>
      </c>
      <c r="E9" s="2" t="s">
        <v>37</v>
      </c>
      <c r="F9" s="2" t="s">
        <v>168</v>
      </c>
      <c r="G9" s="2"/>
      <c r="H9" s="82">
        <v>2319489.6097400002</v>
      </c>
    </row>
    <row r="10" spans="1:8" ht="75" x14ac:dyDescent="0.25">
      <c r="A10" s="28">
        <f t="shared" ref="A10:A18" si="0">1+A9</f>
        <v>3</v>
      </c>
      <c r="B10" s="2" t="s">
        <v>154</v>
      </c>
      <c r="C10" s="2" t="s">
        <v>157</v>
      </c>
      <c r="D10" s="2" t="s">
        <v>34</v>
      </c>
      <c r="E10" s="2" t="s">
        <v>38</v>
      </c>
      <c r="F10" s="2" t="s">
        <v>32</v>
      </c>
      <c r="G10" s="2"/>
      <c r="H10" s="82">
        <v>1460554.8359999999</v>
      </c>
    </row>
    <row r="11" spans="1:8" ht="75" x14ac:dyDescent="0.25">
      <c r="A11" s="28">
        <f t="shared" si="0"/>
        <v>4</v>
      </c>
      <c r="B11" s="2" t="s">
        <v>154</v>
      </c>
      <c r="C11" s="2" t="s">
        <v>158</v>
      </c>
      <c r="D11" s="2" t="s">
        <v>34</v>
      </c>
      <c r="E11" s="2" t="s">
        <v>38</v>
      </c>
      <c r="F11" s="2" t="s">
        <v>32</v>
      </c>
      <c r="G11" s="2"/>
      <c r="H11" s="82">
        <v>892227.14500000002</v>
      </c>
    </row>
    <row r="12" spans="1:8" ht="93.75" x14ac:dyDescent="0.25">
      <c r="A12" s="28">
        <f t="shared" si="0"/>
        <v>5</v>
      </c>
      <c r="B12" s="2" t="s">
        <v>154</v>
      </c>
      <c r="C12" s="2" t="s">
        <v>159</v>
      </c>
      <c r="D12" s="2" t="s">
        <v>34</v>
      </c>
      <c r="E12" s="2" t="s">
        <v>37</v>
      </c>
      <c r="F12" s="2" t="s">
        <v>169</v>
      </c>
      <c r="G12" s="2"/>
      <c r="H12" s="82">
        <v>3557326.0814999999</v>
      </c>
    </row>
    <row r="13" spans="1:8" ht="93.75" x14ac:dyDescent="0.25">
      <c r="A13" s="28">
        <f t="shared" si="0"/>
        <v>6</v>
      </c>
      <c r="B13" s="2" t="s">
        <v>154</v>
      </c>
      <c r="C13" s="2" t="s">
        <v>160</v>
      </c>
      <c r="D13" s="2" t="s">
        <v>34</v>
      </c>
      <c r="E13" s="2" t="s">
        <v>37</v>
      </c>
      <c r="F13" s="2" t="s">
        <v>168</v>
      </c>
      <c r="G13" s="2"/>
      <c r="H13" s="82">
        <v>2039675.9331</v>
      </c>
    </row>
    <row r="14" spans="1:8" ht="75.75" thickBot="1" x14ac:dyDescent="0.3">
      <c r="A14" s="30">
        <f t="shared" si="0"/>
        <v>7</v>
      </c>
      <c r="B14" s="5" t="s">
        <v>154</v>
      </c>
      <c r="C14" s="5" t="s">
        <v>161</v>
      </c>
      <c r="D14" s="5" t="s">
        <v>34</v>
      </c>
      <c r="E14" s="5" t="s">
        <v>37</v>
      </c>
      <c r="F14" s="5" t="s">
        <v>30</v>
      </c>
      <c r="G14" s="5"/>
      <c r="H14" s="83">
        <v>0</v>
      </c>
    </row>
    <row r="15" spans="1:8" ht="93.75" x14ac:dyDescent="0.25">
      <c r="A15" s="43">
        <f t="shared" si="0"/>
        <v>8</v>
      </c>
      <c r="B15" s="9" t="s">
        <v>154</v>
      </c>
      <c r="C15" s="9" t="s">
        <v>162</v>
      </c>
      <c r="D15" s="9" t="s">
        <v>34</v>
      </c>
      <c r="E15" s="9" t="s">
        <v>37</v>
      </c>
      <c r="F15" s="9" t="s">
        <v>168</v>
      </c>
      <c r="G15" s="9"/>
      <c r="H15" s="81">
        <v>1739736.48875</v>
      </c>
    </row>
    <row r="16" spans="1:8" ht="75" x14ac:dyDescent="0.25">
      <c r="A16" s="28">
        <f t="shared" si="0"/>
        <v>9</v>
      </c>
      <c r="B16" s="2" t="s">
        <v>154</v>
      </c>
      <c r="C16" s="2" t="s">
        <v>163</v>
      </c>
      <c r="D16" s="2" t="s">
        <v>34</v>
      </c>
      <c r="E16" s="2" t="s">
        <v>38</v>
      </c>
      <c r="F16" s="2" t="s">
        <v>32</v>
      </c>
      <c r="G16" s="2"/>
      <c r="H16" s="82">
        <v>634896.429</v>
      </c>
    </row>
    <row r="17" spans="1:8" ht="93.75" x14ac:dyDescent="0.25">
      <c r="A17" s="28">
        <f t="shared" si="0"/>
        <v>10</v>
      </c>
      <c r="B17" s="2" t="s">
        <v>154</v>
      </c>
      <c r="C17" s="2" t="s">
        <v>164</v>
      </c>
      <c r="D17" s="2" t="s">
        <v>34</v>
      </c>
      <c r="E17" s="2" t="s">
        <v>38</v>
      </c>
      <c r="F17" s="2" t="s">
        <v>32</v>
      </c>
      <c r="G17" s="2"/>
      <c r="H17" s="82">
        <v>1461829.85</v>
      </c>
    </row>
    <row r="18" spans="1:8" ht="75" x14ac:dyDescent="0.25">
      <c r="A18" s="28">
        <f t="shared" si="0"/>
        <v>11</v>
      </c>
      <c r="B18" s="2" t="s">
        <v>154</v>
      </c>
      <c r="C18" s="2" t="s">
        <v>165</v>
      </c>
      <c r="D18" s="2" t="s">
        <v>34</v>
      </c>
      <c r="E18" s="2" t="s">
        <v>38</v>
      </c>
      <c r="F18" s="2" t="s">
        <v>31</v>
      </c>
      <c r="G18" s="2"/>
      <c r="H18" s="82">
        <v>462014.82199999999</v>
      </c>
    </row>
    <row r="19" spans="1:8" ht="75.75" thickBot="1" x14ac:dyDescent="0.3">
      <c r="A19" s="29">
        <v>12</v>
      </c>
      <c r="B19" s="18" t="s">
        <v>154</v>
      </c>
      <c r="C19" s="18" t="s">
        <v>166</v>
      </c>
      <c r="D19" s="18" t="s">
        <v>34</v>
      </c>
      <c r="E19" s="18" t="s">
        <v>38</v>
      </c>
      <c r="F19" s="18" t="s">
        <v>32</v>
      </c>
      <c r="G19" s="18"/>
      <c r="H19" s="84">
        <v>622398.28700000001</v>
      </c>
    </row>
    <row r="20" spans="1:8" ht="50.25" customHeight="1" thickBot="1" x14ac:dyDescent="0.3">
      <c r="A20" s="42"/>
      <c r="B20" s="13" t="s">
        <v>27</v>
      </c>
      <c r="C20" s="14" t="s">
        <v>41</v>
      </c>
      <c r="D20" s="14" t="s">
        <v>41</v>
      </c>
      <c r="E20" s="14" t="s">
        <v>41</v>
      </c>
      <c r="F20" s="14" t="s">
        <v>41</v>
      </c>
      <c r="G20" s="14" t="s">
        <v>41</v>
      </c>
      <c r="H20" s="80">
        <f>SUM(H21:H33)</f>
        <v>32478094.062540002</v>
      </c>
    </row>
    <row r="21" spans="1:8" ht="75" x14ac:dyDescent="0.25">
      <c r="A21" s="43">
        <v>12</v>
      </c>
      <c r="B21" s="9" t="s">
        <v>154</v>
      </c>
      <c r="C21" s="9" t="s">
        <v>170</v>
      </c>
      <c r="D21" s="9" t="s">
        <v>34</v>
      </c>
      <c r="E21" s="9" t="s">
        <v>37</v>
      </c>
      <c r="F21" s="9" t="s">
        <v>183</v>
      </c>
      <c r="G21" s="9"/>
      <c r="H21" s="81">
        <v>1737996.94175</v>
      </c>
    </row>
    <row r="22" spans="1:8" ht="75" x14ac:dyDescent="0.25">
      <c r="A22" s="28">
        <f>+A21+1</f>
        <v>13</v>
      </c>
      <c r="B22" s="2" t="s">
        <v>154</v>
      </c>
      <c r="C22" s="2" t="s">
        <v>171</v>
      </c>
      <c r="D22" s="2" t="s">
        <v>34</v>
      </c>
      <c r="E22" s="2" t="s">
        <v>37</v>
      </c>
      <c r="F22" s="2" t="s">
        <v>184</v>
      </c>
      <c r="G22" s="2"/>
      <c r="H22" s="82">
        <v>2883798.2364500002</v>
      </c>
    </row>
    <row r="23" spans="1:8" ht="56.25" x14ac:dyDescent="0.25">
      <c r="A23" s="28">
        <f t="shared" ref="A23:A33" si="1">+A22+1</f>
        <v>14</v>
      </c>
      <c r="B23" s="2" t="s">
        <v>154</v>
      </c>
      <c r="C23" s="2" t="s">
        <v>172</v>
      </c>
      <c r="D23" s="2" t="s">
        <v>34</v>
      </c>
      <c r="E23" s="2" t="s">
        <v>37</v>
      </c>
      <c r="F23" s="2" t="s">
        <v>185</v>
      </c>
      <c r="G23" s="2"/>
      <c r="H23" s="82">
        <v>2305234.3379500001</v>
      </c>
    </row>
    <row r="24" spans="1:8" ht="57" thickBot="1" x14ac:dyDescent="0.3">
      <c r="A24" s="30">
        <f t="shared" si="1"/>
        <v>15</v>
      </c>
      <c r="B24" s="5" t="s">
        <v>154</v>
      </c>
      <c r="C24" s="5" t="s">
        <v>173</v>
      </c>
      <c r="D24" s="5" t="s">
        <v>34</v>
      </c>
      <c r="E24" s="5" t="s">
        <v>37</v>
      </c>
      <c r="F24" s="5" t="s">
        <v>186</v>
      </c>
      <c r="G24" s="5"/>
      <c r="H24" s="83">
        <v>3208443.9568400001</v>
      </c>
    </row>
    <row r="25" spans="1:8" ht="75" x14ac:dyDescent="0.25">
      <c r="A25" s="43">
        <f t="shared" si="1"/>
        <v>16</v>
      </c>
      <c r="B25" s="9" t="s">
        <v>154</v>
      </c>
      <c r="C25" s="9" t="s">
        <v>174</v>
      </c>
      <c r="D25" s="9" t="s">
        <v>34</v>
      </c>
      <c r="E25" s="9" t="s">
        <v>37</v>
      </c>
      <c r="F25" s="9" t="s">
        <v>186</v>
      </c>
      <c r="G25" s="9"/>
      <c r="H25" s="81">
        <v>1837387.5643499999</v>
      </c>
    </row>
    <row r="26" spans="1:8" ht="56.25" x14ac:dyDescent="0.25">
      <c r="A26" s="28">
        <f t="shared" si="1"/>
        <v>17</v>
      </c>
      <c r="B26" s="2" t="s">
        <v>154</v>
      </c>
      <c r="C26" s="2" t="s">
        <v>175</v>
      </c>
      <c r="D26" s="2" t="s">
        <v>34</v>
      </c>
      <c r="E26" s="2" t="s">
        <v>37</v>
      </c>
      <c r="F26" s="2" t="s">
        <v>187</v>
      </c>
      <c r="G26" s="2"/>
      <c r="H26" s="82">
        <v>3830299.9184500002</v>
      </c>
    </row>
    <row r="27" spans="1:8" ht="75" x14ac:dyDescent="0.25">
      <c r="A27" s="28">
        <f t="shared" si="1"/>
        <v>18</v>
      </c>
      <c r="B27" s="2" t="s">
        <v>154</v>
      </c>
      <c r="C27" s="2" t="s">
        <v>176</v>
      </c>
      <c r="D27" s="2" t="s">
        <v>34</v>
      </c>
      <c r="E27" s="2" t="s">
        <v>37</v>
      </c>
      <c r="F27" s="2" t="s">
        <v>183</v>
      </c>
      <c r="G27" s="2"/>
      <c r="H27" s="82">
        <v>3158821.5463999999</v>
      </c>
    </row>
    <row r="28" spans="1:8" ht="93.75" x14ac:dyDescent="0.25">
      <c r="A28" s="28">
        <f t="shared" si="1"/>
        <v>19</v>
      </c>
      <c r="B28" s="2" t="s">
        <v>154</v>
      </c>
      <c r="C28" s="2" t="s">
        <v>177</v>
      </c>
      <c r="D28" s="2" t="s">
        <v>34</v>
      </c>
      <c r="E28" s="2" t="s">
        <v>37</v>
      </c>
      <c r="F28" s="2" t="s">
        <v>187</v>
      </c>
      <c r="G28" s="2"/>
      <c r="H28" s="82">
        <v>3181488.5710999998</v>
      </c>
    </row>
    <row r="29" spans="1:8" ht="56.25" x14ac:dyDescent="0.25">
      <c r="A29" s="28">
        <f t="shared" si="1"/>
        <v>20</v>
      </c>
      <c r="B29" s="2" t="s">
        <v>154</v>
      </c>
      <c r="C29" s="2" t="s">
        <v>178</v>
      </c>
      <c r="D29" s="2" t="s">
        <v>34</v>
      </c>
      <c r="E29" s="2" t="s">
        <v>37</v>
      </c>
      <c r="F29" s="2" t="s">
        <v>188</v>
      </c>
      <c r="G29" s="2"/>
      <c r="H29" s="82">
        <v>1616032.0876</v>
      </c>
    </row>
    <row r="30" spans="1:8" ht="75" x14ac:dyDescent="0.25">
      <c r="A30" s="28">
        <f t="shared" si="1"/>
        <v>21</v>
      </c>
      <c r="B30" s="2" t="s">
        <v>154</v>
      </c>
      <c r="C30" s="2" t="s">
        <v>179</v>
      </c>
      <c r="D30" s="2" t="s">
        <v>34</v>
      </c>
      <c r="E30" s="2" t="s">
        <v>37</v>
      </c>
      <c r="F30" s="2" t="s">
        <v>187</v>
      </c>
      <c r="G30" s="2"/>
      <c r="H30" s="82">
        <v>3678046.3425500002</v>
      </c>
    </row>
    <row r="31" spans="1:8" ht="56.25" x14ac:dyDescent="0.25">
      <c r="A31" s="28">
        <f t="shared" si="1"/>
        <v>22</v>
      </c>
      <c r="B31" s="2" t="s">
        <v>154</v>
      </c>
      <c r="C31" s="2" t="s">
        <v>180</v>
      </c>
      <c r="D31" s="2" t="s">
        <v>34</v>
      </c>
      <c r="E31" s="2" t="s">
        <v>37</v>
      </c>
      <c r="F31" s="2" t="s">
        <v>189</v>
      </c>
      <c r="G31" s="2"/>
      <c r="H31" s="82">
        <v>1827130.2139000001</v>
      </c>
    </row>
    <row r="32" spans="1:8" ht="56.25" x14ac:dyDescent="0.25">
      <c r="A32" s="28">
        <f t="shared" si="1"/>
        <v>23</v>
      </c>
      <c r="B32" s="2" t="s">
        <v>154</v>
      </c>
      <c r="C32" s="2" t="s">
        <v>181</v>
      </c>
      <c r="D32" s="2" t="s">
        <v>34</v>
      </c>
      <c r="E32" s="2" t="s">
        <v>37</v>
      </c>
      <c r="F32" s="2" t="s">
        <v>190</v>
      </c>
      <c r="G32" s="2"/>
      <c r="H32" s="82">
        <v>1023814.449</v>
      </c>
    </row>
    <row r="33" spans="1:8" ht="75.75" thickBot="1" x14ac:dyDescent="0.3">
      <c r="A33" s="30">
        <f t="shared" si="1"/>
        <v>24</v>
      </c>
      <c r="B33" s="5" t="s">
        <v>154</v>
      </c>
      <c r="C33" s="5" t="s">
        <v>182</v>
      </c>
      <c r="D33" s="5" t="s">
        <v>34</v>
      </c>
      <c r="E33" s="5" t="s">
        <v>37</v>
      </c>
      <c r="F33" s="5" t="s">
        <v>33</v>
      </c>
      <c r="G33" s="5"/>
      <c r="H33" s="83">
        <v>2189599.8961999998</v>
      </c>
    </row>
  </sheetData>
  <mergeCells count="9">
    <mergeCell ref="A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10"/>
  <sheetViews>
    <sheetView zoomScale="85" zoomScaleNormal="85" workbookViewId="0">
      <selection activeCell="H9" sqref="H9"/>
    </sheetView>
  </sheetViews>
  <sheetFormatPr defaultRowHeight="18.75" x14ac:dyDescent="0.25"/>
  <cols>
    <col min="1" max="1" width="7.5703125" style="1" customWidth="1"/>
    <col min="2" max="2" width="51.7109375" style="1" customWidth="1"/>
    <col min="3" max="3" width="32.7109375" style="1" bestFit="1" customWidth="1"/>
    <col min="4" max="4" width="21.7109375" style="1" bestFit="1" customWidth="1"/>
    <col min="5" max="5" width="25.140625" style="1" customWidth="1"/>
    <col min="6" max="6" width="19" style="1" customWidth="1"/>
    <col min="7" max="7" width="19.28515625" style="1" customWidth="1"/>
    <col min="8" max="8" width="29.140625" style="1" customWidth="1"/>
    <col min="9" max="16384" width="9.140625" style="1"/>
  </cols>
  <sheetData>
    <row r="1" spans="1:8" ht="77.25" customHeight="1" x14ac:dyDescent="0.25">
      <c r="A1" s="85" t="s">
        <v>65</v>
      </c>
      <c r="B1" s="85"/>
      <c r="C1" s="85"/>
      <c r="D1" s="85"/>
      <c r="E1" s="85"/>
      <c r="F1" s="85"/>
      <c r="G1" s="85"/>
      <c r="H1" s="85"/>
    </row>
    <row r="2" spans="1:8" ht="25.5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4" spans="1:8" ht="19.5" thickBot="1" x14ac:dyDescent="0.3"/>
    <row r="5" spans="1:8" ht="39.75" customHeight="1" x14ac:dyDescent="0.25">
      <c r="A5" s="93" t="s">
        <v>1</v>
      </c>
      <c r="B5" s="89" t="s">
        <v>63</v>
      </c>
      <c r="C5" s="89" t="s">
        <v>11</v>
      </c>
      <c r="D5" s="89" t="s">
        <v>12</v>
      </c>
      <c r="E5" s="89"/>
      <c r="F5" s="89" t="s">
        <v>13</v>
      </c>
      <c r="G5" s="89" t="s">
        <v>14</v>
      </c>
      <c r="H5" s="95" t="s">
        <v>15</v>
      </c>
    </row>
    <row r="6" spans="1:8" ht="103.5" customHeight="1" thickBot="1" x14ac:dyDescent="0.3">
      <c r="A6" s="94"/>
      <c r="B6" s="90"/>
      <c r="C6" s="90"/>
      <c r="D6" s="11" t="s">
        <v>16</v>
      </c>
      <c r="E6" s="11" t="s">
        <v>17</v>
      </c>
      <c r="F6" s="90"/>
      <c r="G6" s="90"/>
      <c r="H6" s="96"/>
    </row>
    <row r="7" spans="1:8" ht="32.25" customHeight="1" thickBot="1" x14ac:dyDescent="0.3">
      <c r="A7" s="12"/>
      <c r="B7" s="13" t="s">
        <v>39</v>
      </c>
      <c r="C7" s="13"/>
      <c r="D7" s="15">
        <f>+D8+D9+D10</f>
        <v>55562097</v>
      </c>
      <c r="E7" s="15">
        <f>+E8+E9+E10</f>
        <v>0</v>
      </c>
      <c r="F7" s="15">
        <f t="shared" ref="F7:G7" si="0">+F8+F9+F10</f>
        <v>10904999.289999999</v>
      </c>
      <c r="G7" s="15">
        <f t="shared" si="0"/>
        <v>7522501.0700000003</v>
      </c>
      <c r="H7" s="22">
        <f>+F7/D7</f>
        <v>0.19626687758023242</v>
      </c>
    </row>
    <row r="8" spans="1:8" ht="42" customHeight="1" x14ac:dyDescent="0.25">
      <c r="A8" s="43">
        <v>1</v>
      </c>
      <c r="B8" s="9" t="s">
        <v>26</v>
      </c>
      <c r="C8" s="9">
        <v>11</v>
      </c>
      <c r="D8" s="17">
        <v>18418622</v>
      </c>
      <c r="E8" s="17">
        <v>0</v>
      </c>
      <c r="F8" s="17">
        <v>4345034.5310000004</v>
      </c>
      <c r="G8" s="17">
        <v>3317202.773</v>
      </c>
      <c r="H8" s="21">
        <f>+F8/D8</f>
        <v>0.23590443036400879</v>
      </c>
    </row>
    <row r="9" spans="1:8" ht="42" customHeight="1" x14ac:dyDescent="0.25">
      <c r="A9" s="28">
        <f>1+A8</f>
        <v>2</v>
      </c>
      <c r="B9" s="2" t="s">
        <v>27</v>
      </c>
      <c r="C9" s="2">
        <v>12</v>
      </c>
      <c r="D9" s="4">
        <v>32564175</v>
      </c>
      <c r="E9" s="4">
        <v>0</v>
      </c>
      <c r="F9" s="4">
        <v>6559964.7589999996</v>
      </c>
      <c r="G9" s="4">
        <v>4205298.2970000003</v>
      </c>
      <c r="H9" s="19">
        <f t="shared" ref="H9:H10" si="1">+F9/D9</f>
        <v>0.20144728859244859</v>
      </c>
    </row>
    <row r="10" spans="1:8" ht="42" customHeight="1" thickBot="1" x14ac:dyDescent="0.3">
      <c r="A10" s="30">
        <f t="shared" ref="A10" si="2">1+A9</f>
        <v>3</v>
      </c>
      <c r="B10" s="5" t="s">
        <v>28</v>
      </c>
      <c r="C10" s="5">
        <v>0</v>
      </c>
      <c r="D10" s="6">
        <v>4579300</v>
      </c>
      <c r="E10" s="6">
        <v>0</v>
      </c>
      <c r="F10" s="6">
        <v>0</v>
      </c>
      <c r="G10" s="6">
        <v>0</v>
      </c>
      <c r="H10" s="20">
        <f t="shared" si="1"/>
        <v>0</v>
      </c>
    </row>
  </sheetData>
  <mergeCells count="9">
    <mergeCell ref="A1:H1"/>
    <mergeCell ref="A2:H2"/>
    <mergeCell ref="A5:A6"/>
    <mergeCell ref="B5:B6"/>
    <mergeCell ref="C5:C6"/>
    <mergeCell ref="D5:E5"/>
    <mergeCell ref="F5:F6"/>
    <mergeCell ref="G5:G6"/>
    <mergeCell ref="H5:H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34"/>
  <sheetViews>
    <sheetView view="pageBreakPreview" zoomScale="60" zoomScaleNormal="85" workbookViewId="0">
      <selection activeCell="F9" sqref="F9"/>
    </sheetView>
  </sheetViews>
  <sheetFormatPr defaultRowHeight="18.75" x14ac:dyDescent="0.25"/>
  <cols>
    <col min="1" max="1" width="7.5703125" style="1" customWidth="1"/>
    <col min="2" max="2" width="60.85546875" style="1" customWidth="1"/>
    <col min="3" max="3" width="19.28515625" style="1" customWidth="1"/>
    <col min="4" max="4" width="17.7109375" style="1" customWidth="1"/>
    <col min="5" max="5" width="22.42578125" style="1" customWidth="1"/>
    <col min="6" max="6" width="26.140625" style="1" customWidth="1"/>
    <col min="7" max="7" width="26.5703125" style="1" customWidth="1"/>
    <col min="8" max="8" width="19" style="1" customWidth="1"/>
    <col min="9" max="10" width="19.28515625" style="1" customWidth="1"/>
    <col min="11" max="11" width="29.140625" style="1" customWidth="1"/>
    <col min="12" max="16384" width="9.140625" style="1"/>
  </cols>
  <sheetData>
    <row r="1" spans="1:11" ht="57" customHeight="1" x14ac:dyDescent="0.25">
      <c r="A1" s="85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3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9.5" thickBot="1" x14ac:dyDescent="0.3"/>
    <row r="4" spans="1:11" ht="39.75" customHeight="1" x14ac:dyDescent="0.25">
      <c r="A4" s="93" t="s">
        <v>1</v>
      </c>
      <c r="B4" s="89" t="s">
        <v>18</v>
      </c>
      <c r="C4" s="89" t="s">
        <v>19</v>
      </c>
      <c r="D4" s="89" t="s">
        <v>20</v>
      </c>
      <c r="E4" s="89" t="s">
        <v>2</v>
      </c>
      <c r="F4" s="89" t="s">
        <v>12</v>
      </c>
      <c r="G4" s="89"/>
      <c r="H4" s="89" t="s">
        <v>13</v>
      </c>
      <c r="I4" s="89" t="s">
        <v>14</v>
      </c>
      <c r="J4" s="89" t="s">
        <v>21</v>
      </c>
      <c r="K4" s="95" t="s">
        <v>22</v>
      </c>
    </row>
    <row r="5" spans="1:11" ht="95.25" customHeight="1" thickBot="1" x14ac:dyDescent="0.3">
      <c r="A5" s="94"/>
      <c r="B5" s="90"/>
      <c r="C5" s="90"/>
      <c r="D5" s="90"/>
      <c r="E5" s="90"/>
      <c r="F5" s="11" t="s">
        <v>23</v>
      </c>
      <c r="G5" s="11" t="s">
        <v>24</v>
      </c>
      <c r="H5" s="90"/>
      <c r="I5" s="90"/>
      <c r="J5" s="90"/>
      <c r="K5" s="96"/>
    </row>
    <row r="6" spans="1:11" ht="36.75" customHeight="1" thickBot="1" x14ac:dyDescent="0.3">
      <c r="A6" s="12"/>
      <c r="B6" s="13" t="s">
        <v>35</v>
      </c>
      <c r="C6" s="14"/>
      <c r="D6" s="14"/>
      <c r="E6" s="31">
        <f>+E7+E20+E34</f>
        <v>49215741.93163</v>
      </c>
      <c r="F6" s="31">
        <f>+F7+F20+F34</f>
        <v>55562097</v>
      </c>
      <c r="G6" s="31">
        <f>+G7+G20+G34</f>
        <v>0</v>
      </c>
      <c r="H6" s="31">
        <f>+H7+H20+H34</f>
        <v>10904999.289410001</v>
      </c>
      <c r="I6" s="31">
        <f>+I7+I20+I34</f>
        <v>7522501.0700000003</v>
      </c>
      <c r="J6" s="26">
        <f>+H6/F6</f>
        <v>0.1962668775696137</v>
      </c>
      <c r="K6" s="16" t="s">
        <v>36</v>
      </c>
    </row>
    <row r="7" spans="1:11" ht="36.75" customHeight="1" thickBot="1" x14ac:dyDescent="0.3">
      <c r="A7" s="12"/>
      <c r="B7" s="13" t="s">
        <v>26</v>
      </c>
      <c r="C7" s="14"/>
      <c r="D7" s="14"/>
      <c r="E7" s="31">
        <f>SUM(E8:E19)</f>
        <v>16737647.86909</v>
      </c>
      <c r="F7" s="31">
        <f>SUM(F8:F19)</f>
        <v>18418622</v>
      </c>
      <c r="G7" s="31">
        <f t="shared" ref="G7" si="0">SUM(G8:G18)</f>
        <v>0</v>
      </c>
      <c r="H7" s="31">
        <f t="shared" ref="H7:I7" si="1">SUM(H8:H19)</f>
        <v>4345034.5308999997</v>
      </c>
      <c r="I7" s="31">
        <f t="shared" si="1"/>
        <v>3317202.7729999996</v>
      </c>
      <c r="J7" s="26">
        <f t="shared" ref="J7:J34" si="2">+H7/F7</f>
        <v>0.23590443035857947</v>
      </c>
      <c r="K7" s="16" t="s">
        <v>36</v>
      </c>
    </row>
    <row r="8" spans="1:11" ht="93.75" x14ac:dyDescent="0.25">
      <c r="A8" s="8">
        <v>1</v>
      </c>
      <c r="B8" s="9" t="s">
        <v>155</v>
      </c>
      <c r="C8" s="9" t="s">
        <v>191</v>
      </c>
      <c r="D8" s="9" t="s">
        <v>40</v>
      </c>
      <c r="E8" s="32">
        <v>1547498.3870000001</v>
      </c>
      <c r="F8" s="32">
        <v>1527746</v>
      </c>
      <c r="G8" s="32">
        <v>0</v>
      </c>
      <c r="H8" s="32">
        <v>270779.23600000003</v>
      </c>
      <c r="I8" s="32">
        <v>54129.478000000003</v>
      </c>
      <c r="J8" s="25">
        <f t="shared" si="2"/>
        <v>0.17724100472198914</v>
      </c>
      <c r="K8" s="10" t="s">
        <v>193</v>
      </c>
    </row>
    <row r="9" spans="1:11" ht="93.75" x14ac:dyDescent="0.25">
      <c r="A9" s="28">
        <f>+A8+1</f>
        <v>2</v>
      </c>
      <c r="B9" s="2" t="s">
        <v>156</v>
      </c>
      <c r="C9" s="2" t="s">
        <v>191</v>
      </c>
      <c r="D9" s="2" t="s">
        <v>40</v>
      </c>
      <c r="E9" s="33">
        <v>2319489.6097400002</v>
      </c>
      <c r="F9" s="33">
        <v>2305039</v>
      </c>
      <c r="G9" s="33">
        <v>0</v>
      </c>
      <c r="H9" s="33">
        <v>421008.94199999998</v>
      </c>
      <c r="I9" s="33">
        <v>97046.7</v>
      </c>
      <c r="J9" s="23">
        <f t="shared" si="2"/>
        <v>0.18264720987367242</v>
      </c>
      <c r="K9" s="10" t="s">
        <v>193</v>
      </c>
    </row>
    <row r="10" spans="1:11" ht="93.75" x14ac:dyDescent="0.25">
      <c r="A10" s="28">
        <f t="shared" ref="A10:A18" si="3">+A9+1</f>
        <v>3</v>
      </c>
      <c r="B10" s="2" t="s">
        <v>157</v>
      </c>
      <c r="C10" s="2" t="s">
        <v>191</v>
      </c>
      <c r="D10" s="2" t="s">
        <v>40</v>
      </c>
      <c r="E10" s="33">
        <v>1460554.8359999999</v>
      </c>
      <c r="F10" s="33">
        <v>1422651</v>
      </c>
      <c r="G10" s="33">
        <v>0</v>
      </c>
      <c r="H10" s="33">
        <v>590546.14600000007</v>
      </c>
      <c r="I10" s="33">
        <v>242242.79699999999</v>
      </c>
      <c r="J10" s="23">
        <f t="shared" si="2"/>
        <v>0.41510261195472403</v>
      </c>
      <c r="K10" s="10" t="s">
        <v>193</v>
      </c>
    </row>
    <row r="11" spans="1:11" ht="93.75" x14ac:dyDescent="0.25">
      <c r="A11" s="28">
        <f t="shared" si="3"/>
        <v>4</v>
      </c>
      <c r="B11" s="2" t="s">
        <v>158</v>
      </c>
      <c r="C11" s="2" t="s">
        <v>191</v>
      </c>
      <c r="D11" s="2" t="s">
        <v>40</v>
      </c>
      <c r="E11" s="33">
        <v>892227.14500000002</v>
      </c>
      <c r="F11" s="33">
        <v>892325</v>
      </c>
      <c r="G11" s="33">
        <v>0</v>
      </c>
      <c r="H11" s="33">
        <v>300011.89750000002</v>
      </c>
      <c r="I11" s="33">
        <v>689123.201</v>
      </c>
      <c r="J11" s="23">
        <f t="shared" si="2"/>
        <v>0.33621370857030791</v>
      </c>
      <c r="K11" s="10" t="s">
        <v>193</v>
      </c>
    </row>
    <row r="12" spans="1:11" ht="93.75" x14ac:dyDescent="0.25">
      <c r="A12" s="28">
        <f t="shared" si="3"/>
        <v>5</v>
      </c>
      <c r="B12" s="2" t="s">
        <v>159</v>
      </c>
      <c r="C12" s="2" t="s">
        <v>191</v>
      </c>
      <c r="D12" s="2" t="s">
        <v>40</v>
      </c>
      <c r="E12" s="33">
        <v>3557326.0814999999</v>
      </c>
      <c r="F12" s="33">
        <v>3512459</v>
      </c>
      <c r="G12" s="33">
        <v>0</v>
      </c>
      <c r="H12" s="33">
        <v>622993.98900000006</v>
      </c>
      <c r="I12" s="33">
        <v>647559.34499999997</v>
      </c>
      <c r="J12" s="23">
        <f t="shared" si="2"/>
        <v>0.17736690705855929</v>
      </c>
      <c r="K12" s="10" t="s">
        <v>193</v>
      </c>
    </row>
    <row r="13" spans="1:11" ht="93.75" x14ac:dyDescent="0.25">
      <c r="A13" s="28">
        <f t="shared" si="3"/>
        <v>6</v>
      </c>
      <c r="B13" s="2" t="s">
        <v>160</v>
      </c>
      <c r="C13" s="2" t="s">
        <v>191</v>
      </c>
      <c r="D13" s="2" t="s">
        <v>40</v>
      </c>
      <c r="E13" s="33">
        <v>2039675.9331</v>
      </c>
      <c r="F13" s="33">
        <v>2026321</v>
      </c>
      <c r="G13" s="33">
        <v>0</v>
      </c>
      <c r="H13" s="33">
        <v>369803.19300000003</v>
      </c>
      <c r="I13" s="33">
        <v>84248.803</v>
      </c>
      <c r="J13" s="23">
        <f t="shared" si="2"/>
        <v>0.18249980777971508</v>
      </c>
      <c r="K13" s="10" t="s">
        <v>193</v>
      </c>
    </row>
    <row r="14" spans="1:11" ht="93.75" x14ac:dyDescent="0.25">
      <c r="A14" s="28">
        <f t="shared" si="3"/>
        <v>7</v>
      </c>
      <c r="B14" s="2" t="s">
        <v>161</v>
      </c>
      <c r="C14" s="2" t="s">
        <v>191</v>
      </c>
      <c r="D14" s="2" t="s">
        <v>40</v>
      </c>
      <c r="E14" s="33">
        <v>0</v>
      </c>
      <c r="F14" s="33">
        <v>1765600</v>
      </c>
      <c r="G14" s="33">
        <v>0</v>
      </c>
      <c r="H14" s="33">
        <v>17624.5</v>
      </c>
      <c r="I14" s="33">
        <v>40763.199999999997</v>
      </c>
      <c r="J14" s="23">
        <f t="shared" si="2"/>
        <v>9.9821590394200271E-3</v>
      </c>
      <c r="K14" s="10" t="s">
        <v>193</v>
      </c>
    </row>
    <row r="15" spans="1:11" ht="93.75" x14ac:dyDescent="0.25">
      <c r="A15" s="28">
        <f t="shared" si="3"/>
        <v>8</v>
      </c>
      <c r="B15" s="2" t="s">
        <v>162</v>
      </c>
      <c r="C15" s="2" t="s">
        <v>191</v>
      </c>
      <c r="D15" s="2" t="s">
        <v>40</v>
      </c>
      <c r="E15" s="33">
        <v>1739736.48875</v>
      </c>
      <c r="F15" s="33">
        <v>1761221</v>
      </c>
      <c r="G15" s="33">
        <v>0</v>
      </c>
      <c r="H15" s="33">
        <v>348085.68400000001</v>
      </c>
      <c r="I15" s="33">
        <v>104522.211</v>
      </c>
      <c r="J15" s="23">
        <f t="shared" si="2"/>
        <v>0.19763884486955358</v>
      </c>
      <c r="K15" s="10" t="s">
        <v>193</v>
      </c>
    </row>
    <row r="16" spans="1:11" ht="93.75" x14ac:dyDescent="0.25">
      <c r="A16" s="28">
        <f t="shared" si="3"/>
        <v>9</v>
      </c>
      <c r="B16" s="2" t="s">
        <v>163</v>
      </c>
      <c r="C16" s="2" t="s">
        <v>191</v>
      </c>
      <c r="D16" s="2" t="s">
        <v>40</v>
      </c>
      <c r="E16" s="33">
        <v>634896.429</v>
      </c>
      <c r="F16" s="33">
        <v>657652</v>
      </c>
      <c r="G16" s="33">
        <v>0</v>
      </c>
      <c r="H16" s="33">
        <v>231253.02269999997</v>
      </c>
      <c r="I16" s="33">
        <v>47133.093999999997</v>
      </c>
      <c r="J16" s="23">
        <f t="shared" si="2"/>
        <v>0.35163433350769097</v>
      </c>
      <c r="K16" s="10" t="s">
        <v>193</v>
      </c>
    </row>
    <row r="17" spans="1:11" ht="93.75" x14ac:dyDescent="0.25">
      <c r="A17" s="28">
        <f t="shared" si="3"/>
        <v>10</v>
      </c>
      <c r="B17" s="2" t="s">
        <v>164</v>
      </c>
      <c r="C17" s="2" t="s">
        <v>191</v>
      </c>
      <c r="D17" s="2" t="s">
        <v>40</v>
      </c>
      <c r="E17" s="33">
        <v>1461829.85</v>
      </c>
      <c r="F17" s="33">
        <v>1447578</v>
      </c>
      <c r="G17" s="33">
        <v>0</v>
      </c>
      <c r="H17" s="33">
        <v>722600.07299999997</v>
      </c>
      <c r="I17" s="33">
        <v>564604.94200000004</v>
      </c>
      <c r="J17" s="23">
        <f t="shared" si="2"/>
        <v>0.49917867845463249</v>
      </c>
      <c r="K17" s="10" t="s">
        <v>193</v>
      </c>
    </row>
    <row r="18" spans="1:11" ht="72" customHeight="1" x14ac:dyDescent="0.25">
      <c r="A18" s="29">
        <f t="shared" si="3"/>
        <v>11</v>
      </c>
      <c r="B18" s="18" t="s">
        <v>165</v>
      </c>
      <c r="C18" s="18" t="s">
        <v>191</v>
      </c>
      <c r="D18" s="18" t="s">
        <v>40</v>
      </c>
      <c r="E18" s="34">
        <v>462014.82199999999</v>
      </c>
      <c r="F18" s="34">
        <v>473852</v>
      </c>
      <c r="G18" s="34">
        <v>0</v>
      </c>
      <c r="H18" s="34">
        <v>168101.45360000001</v>
      </c>
      <c r="I18" s="34">
        <v>333113.03700000001</v>
      </c>
      <c r="J18" s="27">
        <f t="shared" si="2"/>
        <v>0.35475518431915454</v>
      </c>
      <c r="K18" s="10" t="s">
        <v>193</v>
      </c>
    </row>
    <row r="19" spans="1:11" ht="72" customHeight="1" thickBot="1" x14ac:dyDescent="0.3">
      <c r="A19" s="39">
        <v>12</v>
      </c>
      <c r="B19" s="38" t="s">
        <v>166</v>
      </c>
      <c r="C19" s="18" t="s">
        <v>191</v>
      </c>
      <c r="D19" s="18" t="s">
        <v>40</v>
      </c>
      <c r="E19" s="40">
        <v>622398.28700000001</v>
      </c>
      <c r="F19" s="40">
        <v>626178</v>
      </c>
      <c r="G19" s="34">
        <v>0</v>
      </c>
      <c r="H19" s="40">
        <v>282226.39410000003</v>
      </c>
      <c r="I19" s="40">
        <v>412715.96500000003</v>
      </c>
      <c r="J19" s="27">
        <f t="shared" si="2"/>
        <v>0.45071272721175132</v>
      </c>
      <c r="K19" s="10" t="s">
        <v>193</v>
      </c>
    </row>
    <row r="20" spans="1:11" ht="32.25" customHeight="1" thickBot="1" x14ac:dyDescent="0.3">
      <c r="A20" s="12"/>
      <c r="B20" s="13" t="s">
        <v>27</v>
      </c>
      <c r="C20" s="14"/>
      <c r="D20" s="14"/>
      <c r="E20" s="31">
        <f>SUM(E21:E33)</f>
        <v>32478094.062540002</v>
      </c>
      <c r="F20" s="31">
        <f>SUM(F21:F33)</f>
        <v>32564175</v>
      </c>
      <c r="G20" s="35"/>
      <c r="H20" s="31">
        <f>SUM(H21:H33)</f>
        <v>6559964.758510001</v>
      </c>
      <c r="I20" s="31">
        <f>SUM(I21:I33)</f>
        <v>4205298.2970000003</v>
      </c>
      <c r="J20" s="26">
        <f t="shared" si="2"/>
        <v>0.20144728857740143</v>
      </c>
      <c r="K20" s="16" t="s">
        <v>36</v>
      </c>
    </row>
    <row r="21" spans="1:11" ht="93.75" x14ac:dyDescent="0.25">
      <c r="A21" s="8">
        <v>1</v>
      </c>
      <c r="B21" s="9" t="s">
        <v>170</v>
      </c>
      <c r="C21" s="9" t="s">
        <v>191</v>
      </c>
      <c r="D21" s="9" t="s">
        <v>29</v>
      </c>
      <c r="E21" s="32">
        <v>1737996.94175</v>
      </c>
      <c r="F21" s="32">
        <v>1723604</v>
      </c>
      <c r="G21" s="32">
        <v>0</v>
      </c>
      <c r="H21" s="32">
        <v>304806.00300000003</v>
      </c>
      <c r="I21" s="32">
        <v>274694.20699999999</v>
      </c>
      <c r="J21" s="25">
        <f t="shared" si="2"/>
        <v>0.17684224624681774</v>
      </c>
      <c r="K21" s="10" t="s">
        <v>192</v>
      </c>
    </row>
    <row r="22" spans="1:11" ht="93.75" x14ac:dyDescent="0.25">
      <c r="A22" s="28">
        <f>+A21+1</f>
        <v>2</v>
      </c>
      <c r="B22" s="2" t="s">
        <v>171</v>
      </c>
      <c r="C22" s="2" t="s">
        <v>191</v>
      </c>
      <c r="D22" s="2" t="s">
        <v>29</v>
      </c>
      <c r="E22" s="33">
        <v>2883798.2364500002</v>
      </c>
      <c r="F22" s="33">
        <v>2893866</v>
      </c>
      <c r="G22" s="33">
        <v>0</v>
      </c>
      <c r="H22" s="33">
        <v>549411.77099999995</v>
      </c>
      <c r="I22" s="33">
        <v>363527.61699999997</v>
      </c>
      <c r="J22" s="23">
        <f t="shared" si="2"/>
        <v>0.18985390857766046</v>
      </c>
      <c r="K22" s="3" t="s">
        <v>192</v>
      </c>
    </row>
    <row r="23" spans="1:11" ht="93.75" x14ac:dyDescent="0.25">
      <c r="A23" s="28">
        <f t="shared" ref="A23:A33" si="4">+A22+1</f>
        <v>3</v>
      </c>
      <c r="B23" s="2" t="s">
        <v>172</v>
      </c>
      <c r="C23" s="2" t="s">
        <v>191</v>
      </c>
      <c r="D23" s="2" t="s">
        <v>29</v>
      </c>
      <c r="E23" s="33">
        <v>2305234.3379500001</v>
      </c>
      <c r="F23" s="33">
        <v>2319943</v>
      </c>
      <c r="G23" s="33">
        <v>0</v>
      </c>
      <c r="H23" s="33">
        <v>435425.63100000005</v>
      </c>
      <c r="I23" s="33">
        <v>427377.64799999999</v>
      </c>
      <c r="J23" s="23">
        <f t="shared" si="2"/>
        <v>0.18768807293972312</v>
      </c>
      <c r="K23" s="3" t="s">
        <v>192</v>
      </c>
    </row>
    <row r="24" spans="1:11" ht="93.75" x14ac:dyDescent="0.25">
      <c r="A24" s="28">
        <f t="shared" si="4"/>
        <v>4</v>
      </c>
      <c r="B24" s="2" t="s">
        <v>173</v>
      </c>
      <c r="C24" s="2" t="s">
        <v>191</v>
      </c>
      <c r="D24" s="2" t="s">
        <v>29</v>
      </c>
      <c r="E24" s="33">
        <v>3208443.9568400001</v>
      </c>
      <c r="F24" s="33">
        <v>3152203</v>
      </c>
      <c r="G24" s="33">
        <v>0</v>
      </c>
      <c r="H24" s="33">
        <v>1022489.588</v>
      </c>
      <c r="I24" s="33">
        <v>519115.82799999998</v>
      </c>
      <c r="J24" s="23">
        <f t="shared" si="2"/>
        <v>0.32437301404763591</v>
      </c>
      <c r="K24" s="3" t="s">
        <v>192</v>
      </c>
    </row>
    <row r="25" spans="1:11" ht="93.75" x14ac:dyDescent="0.25">
      <c r="A25" s="28">
        <f t="shared" si="4"/>
        <v>5</v>
      </c>
      <c r="B25" s="2" t="s">
        <v>174</v>
      </c>
      <c r="C25" s="2" t="s">
        <v>191</v>
      </c>
      <c r="D25" s="2" t="s">
        <v>29</v>
      </c>
      <c r="E25" s="33">
        <v>1837387.5643499999</v>
      </c>
      <c r="F25" s="33">
        <v>1853394</v>
      </c>
      <c r="G25" s="33">
        <v>0</v>
      </c>
      <c r="H25" s="33">
        <v>626745.57400000002</v>
      </c>
      <c r="I25" s="33">
        <v>310781.71600000001</v>
      </c>
      <c r="J25" s="23">
        <f t="shared" si="2"/>
        <v>0.33816100300313912</v>
      </c>
      <c r="K25" s="3" t="s">
        <v>192</v>
      </c>
    </row>
    <row r="26" spans="1:11" ht="93.75" x14ac:dyDescent="0.25">
      <c r="A26" s="28">
        <f t="shared" si="4"/>
        <v>6</v>
      </c>
      <c r="B26" s="2" t="s">
        <v>175</v>
      </c>
      <c r="C26" s="2" t="s">
        <v>191</v>
      </c>
      <c r="D26" s="2" t="s">
        <v>29</v>
      </c>
      <c r="E26" s="33">
        <v>3830299.9184500002</v>
      </c>
      <c r="F26" s="33">
        <v>3811259</v>
      </c>
      <c r="G26" s="33">
        <v>0</v>
      </c>
      <c r="H26" s="33">
        <v>682270.78800000006</v>
      </c>
      <c r="I26" s="33">
        <v>495200.40899999999</v>
      </c>
      <c r="J26" s="23">
        <f t="shared" si="2"/>
        <v>0.179014542963362</v>
      </c>
      <c r="K26" s="3" t="s">
        <v>192</v>
      </c>
    </row>
    <row r="27" spans="1:11" ht="93.75" x14ac:dyDescent="0.25">
      <c r="A27" s="28">
        <f t="shared" si="4"/>
        <v>7</v>
      </c>
      <c r="B27" s="2" t="s">
        <v>176</v>
      </c>
      <c r="C27" s="2" t="s">
        <v>191</v>
      </c>
      <c r="D27" s="2" t="s">
        <v>29</v>
      </c>
      <c r="E27" s="33">
        <v>3158821.5463999999</v>
      </c>
      <c r="F27" s="33">
        <v>3186844</v>
      </c>
      <c r="G27" s="33">
        <v>0</v>
      </c>
      <c r="H27" s="33">
        <v>605358.07799999998</v>
      </c>
      <c r="I27" s="33">
        <v>291694.96899999998</v>
      </c>
      <c r="J27" s="23">
        <f t="shared" si="2"/>
        <v>0.18995535332134236</v>
      </c>
      <c r="K27" s="3" t="s">
        <v>192</v>
      </c>
    </row>
    <row r="28" spans="1:11" ht="93.75" x14ac:dyDescent="0.25">
      <c r="A28" s="28">
        <f t="shared" si="4"/>
        <v>8</v>
      </c>
      <c r="B28" s="2" t="s">
        <v>177</v>
      </c>
      <c r="C28" s="2" t="s">
        <v>191</v>
      </c>
      <c r="D28" s="2" t="s">
        <v>29</v>
      </c>
      <c r="E28" s="33">
        <v>3181488.5710999998</v>
      </c>
      <c r="F28" s="33">
        <v>3212360</v>
      </c>
      <c r="G28" s="33">
        <v>0</v>
      </c>
      <c r="H28" s="33">
        <v>611168.69099999999</v>
      </c>
      <c r="I28" s="33">
        <v>484350.44400000002</v>
      </c>
      <c r="J28" s="23">
        <f t="shared" si="2"/>
        <v>0.19025535463024068</v>
      </c>
      <c r="K28" s="3" t="s">
        <v>192</v>
      </c>
    </row>
    <row r="29" spans="1:11" ht="93.75" x14ac:dyDescent="0.25">
      <c r="A29" s="28">
        <f t="shared" si="4"/>
        <v>9</v>
      </c>
      <c r="B29" s="2" t="s">
        <v>178</v>
      </c>
      <c r="C29" s="2" t="s">
        <v>191</v>
      </c>
      <c r="D29" s="2" t="s">
        <v>29</v>
      </c>
      <c r="E29" s="33">
        <v>1616032.0876</v>
      </c>
      <c r="F29" s="33">
        <v>1628996</v>
      </c>
      <c r="G29" s="33">
        <v>0</v>
      </c>
      <c r="H29" s="33">
        <v>314347.72350999998</v>
      </c>
      <c r="I29" s="33">
        <v>297175.09499999997</v>
      </c>
      <c r="J29" s="23">
        <f t="shared" si="2"/>
        <v>0.19297022430380428</v>
      </c>
      <c r="K29" s="3" t="s">
        <v>192</v>
      </c>
    </row>
    <row r="30" spans="1:11" ht="93.75" x14ac:dyDescent="0.25">
      <c r="A30" s="28">
        <f t="shared" si="4"/>
        <v>10</v>
      </c>
      <c r="B30" s="2" t="s">
        <v>179</v>
      </c>
      <c r="C30" s="2" t="s">
        <v>191</v>
      </c>
      <c r="D30" s="2" t="s">
        <v>29</v>
      </c>
      <c r="E30" s="33">
        <v>3678046.3425500002</v>
      </c>
      <c r="F30" s="33">
        <v>3692812</v>
      </c>
      <c r="G30" s="33">
        <v>0</v>
      </c>
      <c r="H30" s="33">
        <v>147347.791</v>
      </c>
      <c r="I30" s="33">
        <v>184280</v>
      </c>
      <c r="J30" s="23">
        <f t="shared" si="2"/>
        <v>3.9901243550984997E-2</v>
      </c>
      <c r="K30" s="3" t="s">
        <v>192</v>
      </c>
    </row>
    <row r="31" spans="1:11" ht="93.75" x14ac:dyDescent="0.25">
      <c r="A31" s="28">
        <f t="shared" si="4"/>
        <v>11</v>
      </c>
      <c r="B31" s="2" t="s">
        <v>180</v>
      </c>
      <c r="C31" s="2" t="s">
        <v>191</v>
      </c>
      <c r="D31" s="2" t="s">
        <v>29</v>
      </c>
      <c r="E31" s="33">
        <v>1827130.2139000001</v>
      </c>
      <c r="F31" s="33">
        <v>1836764</v>
      </c>
      <c r="G31" s="33">
        <v>0</v>
      </c>
      <c r="H31" s="33">
        <v>623139.06400000001</v>
      </c>
      <c r="I31" s="33">
        <v>257938.02299999999</v>
      </c>
      <c r="J31" s="23">
        <f t="shared" si="2"/>
        <v>0.3392591884422822</v>
      </c>
      <c r="K31" s="3" t="s">
        <v>192</v>
      </c>
    </row>
    <row r="32" spans="1:11" ht="93.75" x14ac:dyDescent="0.25">
      <c r="A32" s="28">
        <f t="shared" si="4"/>
        <v>12</v>
      </c>
      <c r="B32" s="2" t="s">
        <v>181</v>
      </c>
      <c r="C32" s="2" t="s">
        <v>191</v>
      </c>
      <c r="D32" s="2" t="s">
        <v>29</v>
      </c>
      <c r="E32" s="33">
        <v>1023814.449</v>
      </c>
      <c r="F32" s="33">
        <v>1062482</v>
      </c>
      <c r="G32" s="33">
        <v>0</v>
      </c>
      <c r="H32" s="33">
        <v>228544.16699999999</v>
      </c>
      <c r="I32" s="33">
        <v>85238</v>
      </c>
      <c r="J32" s="23">
        <f t="shared" si="2"/>
        <v>0.21510403658603156</v>
      </c>
      <c r="K32" s="3" t="s">
        <v>192</v>
      </c>
    </row>
    <row r="33" spans="1:11" ht="93.75" x14ac:dyDescent="0.25">
      <c r="A33" s="28">
        <f t="shared" si="4"/>
        <v>13</v>
      </c>
      <c r="B33" s="2" t="s">
        <v>182</v>
      </c>
      <c r="C33" s="2" t="s">
        <v>191</v>
      </c>
      <c r="D33" s="2" t="s">
        <v>29</v>
      </c>
      <c r="E33" s="33">
        <v>2189599.8961999998</v>
      </c>
      <c r="F33" s="33">
        <v>2189648</v>
      </c>
      <c r="G33" s="33">
        <v>0</v>
      </c>
      <c r="H33" s="33">
        <v>408909.88899999997</v>
      </c>
      <c r="I33" s="33">
        <v>213924.34100000001</v>
      </c>
      <c r="J33" s="23">
        <f t="shared" si="2"/>
        <v>0.18674686022593584</v>
      </c>
      <c r="K33" s="3" t="s">
        <v>192</v>
      </c>
    </row>
    <row r="34" spans="1:11" ht="94.5" thickBot="1" x14ac:dyDescent="0.3">
      <c r="A34" s="30">
        <f>+A33+1</f>
        <v>14</v>
      </c>
      <c r="B34" s="11" t="s">
        <v>25</v>
      </c>
      <c r="C34" s="5"/>
      <c r="D34" s="5"/>
      <c r="E34" s="36">
        <v>0</v>
      </c>
      <c r="F34" s="36">
        <v>4579300</v>
      </c>
      <c r="G34" s="37"/>
      <c r="H34" s="37">
        <v>0</v>
      </c>
      <c r="I34" s="37">
        <v>0</v>
      </c>
      <c r="J34" s="24">
        <f t="shared" si="2"/>
        <v>0</v>
      </c>
      <c r="K34" s="7" t="s">
        <v>192</v>
      </c>
    </row>
  </sheetData>
  <mergeCells count="12">
    <mergeCell ref="J4:J5"/>
    <mergeCell ref="K4:K5"/>
    <mergeCell ref="A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verticalDpi="1200" r:id="rId1"/>
  <rowBreaks count="1" manualBreakCount="1">
    <brk id="1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view="pageBreakPreview" topLeftCell="A4" zoomScaleNormal="100" zoomScaleSheetLayoutView="100" workbookViewId="0">
      <pane xSplit="3" ySplit="2" topLeftCell="D39" activePane="bottomRight" state="frozen"/>
      <selection activeCell="A4" sqref="A4"/>
      <selection pane="topRight" activeCell="D4" sqref="D4"/>
      <selection pane="bottomLeft" activeCell="A6" sqref="A6"/>
      <selection pane="bottomRight" activeCell="H4" sqref="H1:H1048576"/>
    </sheetView>
  </sheetViews>
  <sheetFormatPr defaultRowHeight="15" x14ac:dyDescent="0.25"/>
  <cols>
    <col min="1" max="1" width="5.42578125" style="45" customWidth="1"/>
    <col min="2" max="2" width="37.7109375" style="45" customWidth="1"/>
    <col min="3" max="3" width="18.140625" style="45" customWidth="1"/>
    <col min="4" max="4" width="18.85546875" style="45" customWidth="1"/>
    <col min="5" max="5" width="18.140625" style="57" customWidth="1"/>
    <col min="6" max="6" width="18.140625" style="58" customWidth="1"/>
    <col min="7" max="7" width="57.42578125" style="59" customWidth="1"/>
    <col min="8" max="8" width="18.5703125" style="78" customWidth="1"/>
    <col min="9" max="9" width="15.7109375" style="78" customWidth="1"/>
    <col min="10" max="10" width="20" style="45" customWidth="1"/>
    <col min="11" max="11" width="29.42578125" style="44" customWidth="1"/>
    <col min="12" max="16384" width="9.140625" style="45"/>
  </cols>
  <sheetData>
    <row r="1" spans="1:11" ht="70.5" customHeight="1" x14ac:dyDescent="0.25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18.75" x14ac:dyDescent="0.25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19.5" thickBot="1" x14ac:dyDescent="0.3">
      <c r="A3" s="98" t="s">
        <v>55</v>
      </c>
      <c r="B3" s="98"/>
      <c r="C3" s="98"/>
      <c r="D3" s="98"/>
      <c r="E3" s="98"/>
      <c r="F3" s="98"/>
      <c r="G3" s="98"/>
      <c r="H3" s="98"/>
      <c r="I3" s="98"/>
      <c r="J3" s="98"/>
    </row>
    <row r="4" spans="1:11" ht="71.25" customHeight="1" x14ac:dyDescent="0.25">
      <c r="A4" s="99" t="s">
        <v>43</v>
      </c>
      <c r="B4" s="101" t="s">
        <v>44</v>
      </c>
      <c r="C4" s="101" t="s">
        <v>45</v>
      </c>
      <c r="D4" s="101" t="s">
        <v>46</v>
      </c>
      <c r="E4" s="101"/>
      <c r="F4" s="101" t="s">
        <v>47</v>
      </c>
      <c r="G4" s="101" t="s">
        <v>48</v>
      </c>
      <c r="H4" s="72" t="s">
        <v>49</v>
      </c>
      <c r="I4" s="72" t="s">
        <v>51</v>
      </c>
      <c r="J4" s="103" t="s">
        <v>52</v>
      </c>
    </row>
    <row r="5" spans="1:11" ht="48.75" customHeight="1" thickBot="1" x14ac:dyDescent="0.3">
      <c r="A5" s="100"/>
      <c r="B5" s="102"/>
      <c r="C5" s="102"/>
      <c r="D5" s="46" t="s">
        <v>53</v>
      </c>
      <c r="E5" s="47" t="s">
        <v>54</v>
      </c>
      <c r="F5" s="102"/>
      <c r="G5" s="102"/>
      <c r="H5" s="73" t="s">
        <v>50</v>
      </c>
      <c r="I5" s="73" t="s">
        <v>50</v>
      </c>
      <c r="J5" s="104"/>
    </row>
    <row r="6" spans="1:11" ht="47.25" x14ac:dyDescent="0.25">
      <c r="A6" s="48">
        <v>1</v>
      </c>
      <c r="B6" s="68" t="s">
        <v>61</v>
      </c>
      <c r="C6" s="49" t="s">
        <v>36</v>
      </c>
      <c r="D6" s="49" t="s">
        <v>83</v>
      </c>
      <c r="E6" s="50" t="s">
        <v>82</v>
      </c>
      <c r="F6" s="49" t="s">
        <v>57</v>
      </c>
      <c r="G6" s="51" t="s">
        <v>67</v>
      </c>
      <c r="H6" s="74">
        <v>4147.7979999999998</v>
      </c>
      <c r="I6" s="74">
        <v>1700.746081</v>
      </c>
      <c r="J6" s="52" t="s">
        <v>59</v>
      </c>
      <c r="K6" s="44" t="s">
        <v>118</v>
      </c>
    </row>
    <row r="7" spans="1:11" ht="47.25" x14ac:dyDescent="0.25">
      <c r="A7" s="53">
        <f>+A6+1</f>
        <v>2</v>
      </c>
      <c r="B7" s="69" t="s">
        <v>61</v>
      </c>
      <c r="C7" s="54" t="s">
        <v>36</v>
      </c>
      <c r="D7" s="49" t="s">
        <v>81</v>
      </c>
      <c r="E7" s="50" t="s">
        <v>80</v>
      </c>
      <c r="F7" s="54" t="s">
        <v>57</v>
      </c>
      <c r="G7" s="54" t="s">
        <v>68</v>
      </c>
      <c r="H7" s="75">
        <v>2000</v>
      </c>
      <c r="I7" s="75">
        <v>1960.5509999999999</v>
      </c>
      <c r="J7" s="55" t="s">
        <v>59</v>
      </c>
      <c r="K7" s="44" t="s">
        <v>119</v>
      </c>
    </row>
    <row r="8" spans="1:11" ht="31.5" x14ac:dyDescent="0.25">
      <c r="A8" s="53">
        <f t="shared" ref="A8:A44" si="0">+A7+1</f>
        <v>3</v>
      </c>
      <c r="B8" s="69" t="s">
        <v>61</v>
      </c>
      <c r="C8" s="54" t="s">
        <v>36</v>
      </c>
      <c r="D8" s="49" t="s">
        <v>81</v>
      </c>
      <c r="E8" s="50" t="s">
        <v>80</v>
      </c>
      <c r="F8" s="54" t="s">
        <v>57</v>
      </c>
      <c r="G8" s="54" t="s">
        <v>69</v>
      </c>
      <c r="H8" s="75">
        <v>3000</v>
      </c>
      <c r="I8" s="75">
        <v>3000</v>
      </c>
      <c r="J8" s="52" t="s">
        <v>59</v>
      </c>
      <c r="K8" s="44" t="s">
        <v>120</v>
      </c>
    </row>
    <row r="9" spans="1:11" ht="31.5" x14ac:dyDescent="0.25">
      <c r="A9" s="53">
        <f t="shared" si="0"/>
        <v>4</v>
      </c>
      <c r="B9" s="69" t="s">
        <v>61</v>
      </c>
      <c r="C9" s="54" t="s">
        <v>36</v>
      </c>
      <c r="D9" s="49" t="s">
        <v>81</v>
      </c>
      <c r="E9" s="50" t="s">
        <v>80</v>
      </c>
      <c r="F9" s="54" t="s">
        <v>57</v>
      </c>
      <c r="G9" s="54" t="s">
        <v>70</v>
      </c>
      <c r="H9" s="75">
        <v>9000</v>
      </c>
      <c r="I9" s="75">
        <v>9000</v>
      </c>
      <c r="J9" s="55" t="s">
        <v>59</v>
      </c>
      <c r="K9" s="44" t="s">
        <v>121</v>
      </c>
    </row>
    <row r="10" spans="1:11" ht="31.5" x14ac:dyDescent="0.25">
      <c r="A10" s="53">
        <f t="shared" si="0"/>
        <v>5</v>
      </c>
      <c r="B10" s="69" t="s">
        <v>61</v>
      </c>
      <c r="C10" s="54" t="s">
        <v>36</v>
      </c>
      <c r="D10" s="49" t="s">
        <v>81</v>
      </c>
      <c r="E10" s="50" t="s">
        <v>80</v>
      </c>
      <c r="F10" s="54" t="s">
        <v>57</v>
      </c>
      <c r="G10" s="54" t="s">
        <v>71</v>
      </c>
      <c r="H10" s="75">
        <v>1000</v>
      </c>
      <c r="I10" s="75">
        <v>998.99805900000001</v>
      </c>
      <c r="J10" s="55" t="s">
        <v>59</v>
      </c>
      <c r="K10" s="44" t="s">
        <v>122</v>
      </c>
    </row>
    <row r="11" spans="1:11" ht="31.5" x14ac:dyDescent="0.25">
      <c r="A11" s="53">
        <f t="shared" si="0"/>
        <v>6</v>
      </c>
      <c r="B11" s="69" t="s">
        <v>61</v>
      </c>
      <c r="C11" s="54" t="s">
        <v>36</v>
      </c>
      <c r="D11" s="49" t="s">
        <v>81</v>
      </c>
      <c r="E11" s="50" t="s">
        <v>80</v>
      </c>
      <c r="F11" s="54" t="s">
        <v>57</v>
      </c>
      <c r="G11" s="54" t="s">
        <v>72</v>
      </c>
      <c r="H11" s="75">
        <v>2000</v>
      </c>
      <c r="I11" s="75">
        <f>1899.467+87.53</f>
        <v>1986.9970000000001</v>
      </c>
      <c r="J11" s="55" t="s">
        <v>58</v>
      </c>
    </row>
    <row r="12" spans="1:11" ht="31.5" x14ac:dyDescent="0.25">
      <c r="A12" s="53">
        <f t="shared" si="0"/>
        <v>7</v>
      </c>
      <c r="B12" s="69" t="s">
        <v>61</v>
      </c>
      <c r="C12" s="54" t="s">
        <v>36</v>
      </c>
      <c r="D12" s="49" t="s">
        <v>81</v>
      </c>
      <c r="E12" s="50" t="s">
        <v>80</v>
      </c>
      <c r="F12" s="54" t="s">
        <v>57</v>
      </c>
      <c r="G12" s="54" t="s">
        <v>73</v>
      </c>
      <c r="H12" s="75">
        <v>250</v>
      </c>
      <c r="I12" s="75">
        <v>250</v>
      </c>
      <c r="J12" s="55" t="s">
        <v>59</v>
      </c>
      <c r="K12" s="44" t="s">
        <v>123</v>
      </c>
    </row>
    <row r="13" spans="1:11" ht="31.5" x14ac:dyDescent="0.25">
      <c r="A13" s="53">
        <f t="shared" si="0"/>
        <v>8</v>
      </c>
      <c r="B13" s="69" t="s">
        <v>61</v>
      </c>
      <c r="C13" s="54" t="s">
        <v>36</v>
      </c>
      <c r="D13" s="49" t="s">
        <v>81</v>
      </c>
      <c r="E13" s="50" t="s">
        <v>80</v>
      </c>
      <c r="F13" s="54" t="s">
        <v>57</v>
      </c>
      <c r="G13" s="54" t="s">
        <v>74</v>
      </c>
      <c r="H13" s="75">
        <v>250</v>
      </c>
      <c r="I13" s="75">
        <v>250</v>
      </c>
      <c r="J13" s="55" t="s">
        <v>59</v>
      </c>
      <c r="K13" s="44" t="s">
        <v>124</v>
      </c>
    </row>
    <row r="14" spans="1:11" ht="47.25" x14ac:dyDescent="0.25">
      <c r="A14" s="53">
        <f t="shared" si="0"/>
        <v>9</v>
      </c>
      <c r="B14" s="69" t="s">
        <v>61</v>
      </c>
      <c r="C14" s="54" t="s">
        <v>36</v>
      </c>
      <c r="D14" s="49" t="s">
        <v>83</v>
      </c>
      <c r="E14" s="50" t="s">
        <v>82</v>
      </c>
      <c r="F14" s="54" t="s">
        <v>57</v>
      </c>
      <c r="G14" s="54" t="s">
        <v>75</v>
      </c>
      <c r="H14" s="75">
        <v>693.84500000000003</v>
      </c>
      <c r="I14" s="75">
        <v>651.18962899999997</v>
      </c>
      <c r="J14" s="55" t="s">
        <v>59</v>
      </c>
      <c r="K14" s="44" t="s">
        <v>125</v>
      </c>
    </row>
    <row r="15" spans="1:11" ht="47.25" x14ac:dyDescent="0.25">
      <c r="A15" s="53">
        <f t="shared" si="0"/>
        <v>10</v>
      </c>
      <c r="B15" s="69" t="s">
        <v>61</v>
      </c>
      <c r="C15" s="54" t="s">
        <v>36</v>
      </c>
      <c r="D15" s="49" t="s">
        <v>81</v>
      </c>
      <c r="E15" s="50" t="s">
        <v>80</v>
      </c>
      <c r="F15" s="54" t="s">
        <v>57</v>
      </c>
      <c r="G15" s="54" t="s">
        <v>76</v>
      </c>
      <c r="H15" s="75">
        <v>150</v>
      </c>
      <c r="I15" s="75">
        <v>14.151999999999999</v>
      </c>
      <c r="J15" s="55" t="s">
        <v>150</v>
      </c>
      <c r="K15" s="44" t="s">
        <v>126</v>
      </c>
    </row>
    <row r="16" spans="1:11" ht="31.5" x14ac:dyDescent="0.25">
      <c r="A16" s="53">
        <f t="shared" si="0"/>
        <v>11</v>
      </c>
      <c r="B16" s="69" t="s">
        <v>61</v>
      </c>
      <c r="C16" s="54" t="s">
        <v>36</v>
      </c>
      <c r="D16" s="49" t="s">
        <v>81</v>
      </c>
      <c r="E16" s="50" t="s">
        <v>80</v>
      </c>
      <c r="F16" s="54" t="s">
        <v>57</v>
      </c>
      <c r="G16" s="54" t="s">
        <v>77</v>
      </c>
      <c r="H16" s="75">
        <v>1000</v>
      </c>
      <c r="I16" s="75">
        <v>1000</v>
      </c>
      <c r="J16" s="55" t="s">
        <v>58</v>
      </c>
      <c r="K16" s="44" t="s">
        <v>127</v>
      </c>
    </row>
    <row r="17" spans="1:11" ht="31.5" x14ac:dyDescent="0.25">
      <c r="A17" s="53">
        <f t="shared" si="0"/>
        <v>12</v>
      </c>
      <c r="B17" s="69" t="s">
        <v>61</v>
      </c>
      <c r="C17" s="54" t="s">
        <v>36</v>
      </c>
      <c r="D17" s="49" t="s">
        <v>81</v>
      </c>
      <c r="E17" s="50" t="s">
        <v>80</v>
      </c>
      <c r="F17" s="54" t="s">
        <v>57</v>
      </c>
      <c r="G17" s="54" t="s">
        <v>78</v>
      </c>
      <c r="H17" s="75">
        <v>126</v>
      </c>
      <c r="I17" s="75">
        <v>125.9991</v>
      </c>
      <c r="J17" s="55" t="s">
        <v>58</v>
      </c>
      <c r="K17" s="44" t="s">
        <v>128</v>
      </c>
    </row>
    <row r="18" spans="1:11" ht="47.25" x14ac:dyDescent="0.25">
      <c r="A18" s="53">
        <f t="shared" si="0"/>
        <v>13</v>
      </c>
      <c r="B18" s="69" t="s">
        <v>61</v>
      </c>
      <c r="C18" s="54" t="s">
        <v>36</v>
      </c>
      <c r="D18" s="49" t="s">
        <v>83</v>
      </c>
      <c r="E18" s="50" t="s">
        <v>82</v>
      </c>
      <c r="F18" s="54" t="s">
        <v>57</v>
      </c>
      <c r="G18" s="54" t="s">
        <v>79</v>
      </c>
      <c r="H18" s="75">
        <v>160.798</v>
      </c>
      <c r="I18" s="75">
        <v>99.693678000000006</v>
      </c>
      <c r="J18" s="55" t="s">
        <v>58</v>
      </c>
      <c r="K18" s="44" t="s">
        <v>129</v>
      </c>
    </row>
    <row r="19" spans="1:11" ht="47.25" x14ac:dyDescent="0.25">
      <c r="A19" s="53">
        <f t="shared" si="0"/>
        <v>14</v>
      </c>
      <c r="B19" s="69" t="s">
        <v>61</v>
      </c>
      <c r="C19" s="54" t="s">
        <v>36</v>
      </c>
      <c r="D19" s="54" t="s">
        <v>87</v>
      </c>
      <c r="E19" s="56" t="s">
        <v>86</v>
      </c>
      <c r="F19" s="54" t="s">
        <v>57</v>
      </c>
      <c r="G19" s="54" t="s">
        <v>84</v>
      </c>
      <c r="H19" s="75">
        <v>4000</v>
      </c>
      <c r="I19" s="75">
        <v>3860.3615169999998</v>
      </c>
      <c r="J19" s="55" t="s">
        <v>58</v>
      </c>
      <c r="K19" s="44" t="s">
        <v>130</v>
      </c>
    </row>
    <row r="20" spans="1:11" ht="31.5" x14ac:dyDescent="0.25">
      <c r="A20" s="53">
        <f t="shared" si="0"/>
        <v>15</v>
      </c>
      <c r="B20" s="69" t="s">
        <v>61</v>
      </c>
      <c r="C20" s="54" t="s">
        <v>36</v>
      </c>
      <c r="D20" s="54" t="s">
        <v>87</v>
      </c>
      <c r="E20" s="56" t="s">
        <v>86</v>
      </c>
      <c r="F20" s="54" t="s">
        <v>57</v>
      </c>
      <c r="G20" s="54" t="s">
        <v>85</v>
      </c>
      <c r="H20" s="75">
        <v>5000</v>
      </c>
      <c r="I20" s="75">
        <v>5000</v>
      </c>
      <c r="J20" s="55" t="s">
        <v>59</v>
      </c>
      <c r="K20" s="44" t="s">
        <v>131</v>
      </c>
    </row>
    <row r="21" spans="1:11" ht="31.5" x14ac:dyDescent="0.25">
      <c r="A21" s="53">
        <f t="shared" si="0"/>
        <v>16</v>
      </c>
      <c r="B21" s="69" t="s">
        <v>61</v>
      </c>
      <c r="C21" s="54" t="s">
        <v>36</v>
      </c>
      <c r="D21" s="54" t="s">
        <v>90</v>
      </c>
      <c r="E21" s="56" t="s">
        <v>89</v>
      </c>
      <c r="F21" s="54" t="s">
        <v>57</v>
      </c>
      <c r="G21" s="54" t="s">
        <v>70</v>
      </c>
      <c r="H21" s="75">
        <v>3000</v>
      </c>
      <c r="I21" s="75">
        <v>3000</v>
      </c>
      <c r="J21" s="55" t="s">
        <v>59</v>
      </c>
      <c r="K21" s="44" t="s">
        <v>121</v>
      </c>
    </row>
    <row r="22" spans="1:11" ht="48" thickBot="1" x14ac:dyDescent="0.3">
      <c r="A22" s="60">
        <f t="shared" si="0"/>
        <v>17</v>
      </c>
      <c r="B22" s="70" t="s">
        <v>61</v>
      </c>
      <c r="C22" s="61" t="s">
        <v>36</v>
      </c>
      <c r="D22" s="61" t="s">
        <v>90</v>
      </c>
      <c r="E22" s="62" t="s">
        <v>89</v>
      </c>
      <c r="F22" s="61" t="s">
        <v>57</v>
      </c>
      <c r="G22" s="61" t="s">
        <v>88</v>
      </c>
      <c r="H22" s="76">
        <v>120</v>
      </c>
      <c r="I22" s="76">
        <v>63.665500000000002</v>
      </c>
      <c r="J22" s="63" t="s">
        <v>58</v>
      </c>
      <c r="K22" s="44" t="s">
        <v>132</v>
      </c>
    </row>
    <row r="23" spans="1:11" ht="63" x14ac:dyDescent="0.25">
      <c r="A23" s="64">
        <v>18</v>
      </c>
      <c r="B23" s="71" t="s">
        <v>62</v>
      </c>
      <c r="C23" s="65" t="s">
        <v>36</v>
      </c>
      <c r="D23" s="65" t="s">
        <v>110</v>
      </c>
      <c r="E23" s="66" t="s">
        <v>109</v>
      </c>
      <c r="F23" s="65" t="s">
        <v>57</v>
      </c>
      <c r="G23" s="65" t="s">
        <v>91</v>
      </c>
      <c r="H23" s="77">
        <v>1000</v>
      </c>
      <c r="I23" s="77">
        <v>1000</v>
      </c>
      <c r="J23" s="67" t="s">
        <v>58</v>
      </c>
      <c r="K23" s="44" t="s">
        <v>133</v>
      </c>
    </row>
    <row r="24" spans="1:11" ht="63" x14ac:dyDescent="0.25">
      <c r="A24" s="53">
        <f t="shared" si="0"/>
        <v>19</v>
      </c>
      <c r="B24" s="69" t="s">
        <v>62</v>
      </c>
      <c r="C24" s="54" t="s">
        <v>36</v>
      </c>
      <c r="D24" s="54" t="s">
        <v>110</v>
      </c>
      <c r="E24" s="56" t="s">
        <v>109</v>
      </c>
      <c r="F24" s="54" t="s">
        <v>57</v>
      </c>
      <c r="G24" s="54" t="s">
        <v>92</v>
      </c>
      <c r="H24" s="75">
        <v>560</v>
      </c>
      <c r="I24" s="75">
        <f>167.113+263.824</f>
        <v>430.93700000000001</v>
      </c>
      <c r="J24" s="55" t="s">
        <v>59</v>
      </c>
      <c r="K24" s="44" t="s">
        <v>134</v>
      </c>
    </row>
    <row r="25" spans="1:11" ht="63" x14ac:dyDescent="0.25">
      <c r="A25" s="53">
        <f t="shared" si="0"/>
        <v>20</v>
      </c>
      <c r="B25" s="69" t="s">
        <v>62</v>
      </c>
      <c r="C25" s="54" t="s">
        <v>36</v>
      </c>
      <c r="D25" s="54" t="s">
        <v>110</v>
      </c>
      <c r="E25" s="56" t="s">
        <v>109</v>
      </c>
      <c r="F25" s="54" t="s">
        <v>57</v>
      </c>
      <c r="G25" s="54" t="s">
        <v>93</v>
      </c>
      <c r="H25" s="75">
        <v>7000</v>
      </c>
      <c r="I25" s="75">
        <v>6982.3739999999998</v>
      </c>
      <c r="J25" s="55" t="s">
        <v>59</v>
      </c>
      <c r="K25" s="44" t="s">
        <v>135</v>
      </c>
    </row>
    <row r="26" spans="1:11" ht="63" x14ac:dyDescent="0.25">
      <c r="A26" s="53">
        <f t="shared" si="0"/>
        <v>21</v>
      </c>
      <c r="B26" s="69" t="s">
        <v>62</v>
      </c>
      <c r="C26" s="54" t="s">
        <v>36</v>
      </c>
      <c r="D26" s="54" t="s">
        <v>110</v>
      </c>
      <c r="E26" s="56" t="s">
        <v>109</v>
      </c>
      <c r="F26" s="54" t="s">
        <v>57</v>
      </c>
      <c r="G26" s="54" t="s">
        <v>94</v>
      </c>
      <c r="H26" s="75">
        <v>904.8</v>
      </c>
      <c r="I26" s="75">
        <v>899.50800000000004</v>
      </c>
      <c r="J26" s="55" t="s">
        <v>58</v>
      </c>
    </row>
    <row r="27" spans="1:11" ht="63" x14ac:dyDescent="0.25">
      <c r="A27" s="53">
        <f t="shared" si="0"/>
        <v>22</v>
      </c>
      <c r="B27" s="69" t="s">
        <v>62</v>
      </c>
      <c r="C27" s="54" t="s">
        <v>36</v>
      </c>
      <c r="D27" s="54" t="s">
        <v>110</v>
      </c>
      <c r="E27" s="56" t="s">
        <v>109</v>
      </c>
      <c r="F27" s="54" t="s">
        <v>57</v>
      </c>
      <c r="G27" s="54" t="s">
        <v>95</v>
      </c>
      <c r="H27" s="75">
        <v>2000</v>
      </c>
      <c r="I27" s="75">
        <v>2000</v>
      </c>
      <c r="J27" s="55" t="s">
        <v>58</v>
      </c>
      <c r="K27" s="44" t="s">
        <v>136</v>
      </c>
    </row>
    <row r="28" spans="1:11" ht="63" x14ac:dyDescent="0.25">
      <c r="A28" s="53">
        <f t="shared" si="0"/>
        <v>23</v>
      </c>
      <c r="B28" s="69" t="s">
        <v>62</v>
      </c>
      <c r="C28" s="54" t="s">
        <v>36</v>
      </c>
      <c r="D28" s="54" t="s">
        <v>110</v>
      </c>
      <c r="E28" s="56" t="s">
        <v>109</v>
      </c>
      <c r="F28" s="54" t="s">
        <v>57</v>
      </c>
      <c r="G28" s="54" t="s">
        <v>96</v>
      </c>
      <c r="H28" s="75">
        <v>620.50400000000002</v>
      </c>
      <c r="I28" s="75">
        <v>498.233</v>
      </c>
      <c r="J28" s="55" t="s">
        <v>60</v>
      </c>
      <c r="K28" s="44" t="s">
        <v>137</v>
      </c>
    </row>
    <row r="29" spans="1:11" ht="63" x14ac:dyDescent="0.25">
      <c r="A29" s="53">
        <f t="shared" si="0"/>
        <v>24</v>
      </c>
      <c r="B29" s="69" t="s">
        <v>62</v>
      </c>
      <c r="C29" s="54" t="s">
        <v>36</v>
      </c>
      <c r="D29" s="54" t="s">
        <v>110</v>
      </c>
      <c r="E29" s="56" t="s">
        <v>109</v>
      </c>
      <c r="F29" s="54" t="s">
        <v>57</v>
      </c>
      <c r="G29" s="54" t="s">
        <v>97</v>
      </c>
      <c r="H29" s="75">
        <v>2521</v>
      </c>
      <c r="I29" s="75">
        <v>0</v>
      </c>
      <c r="J29" s="55" t="s">
        <v>59</v>
      </c>
    </row>
    <row r="30" spans="1:11" ht="63" x14ac:dyDescent="0.25">
      <c r="A30" s="53">
        <f t="shared" si="0"/>
        <v>25</v>
      </c>
      <c r="B30" s="69" t="s">
        <v>62</v>
      </c>
      <c r="C30" s="54" t="s">
        <v>36</v>
      </c>
      <c r="D30" s="54" t="s">
        <v>110</v>
      </c>
      <c r="E30" s="56" t="s">
        <v>109</v>
      </c>
      <c r="F30" s="54" t="s">
        <v>57</v>
      </c>
      <c r="G30" s="54" t="s">
        <v>98</v>
      </c>
      <c r="H30" s="75">
        <v>669</v>
      </c>
      <c r="I30" s="75">
        <v>240.345313</v>
      </c>
      <c r="J30" s="55" t="s">
        <v>60</v>
      </c>
      <c r="K30" s="44" t="s">
        <v>138</v>
      </c>
    </row>
    <row r="31" spans="1:11" ht="63" x14ac:dyDescent="0.25">
      <c r="A31" s="53">
        <f t="shared" si="0"/>
        <v>26</v>
      </c>
      <c r="B31" s="69" t="s">
        <v>62</v>
      </c>
      <c r="C31" s="54" t="s">
        <v>36</v>
      </c>
      <c r="D31" s="54" t="s">
        <v>110</v>
      </c>
      <c r="E31" s="56" t="s">
        <v>109</v>
      </c>
      <c r="F31" s="54" t="s">
        <v>57</v>
      </c>
      <c r="G31" s="54" t="s">
        <v>99</v>
      </c>
      <c r="H31" s="75">
        <v>1000</v>
      </c>
      <c r="I31" s="75">
        <v>1000</v>
      </c>
      <c r="J31" s="55" t="s">
        <v>58</v>
      </c>
      <c r="K31" s="44" t="s">
        <v>139</v>
      </c>
    </row>
    <row r="32" spans="1:11" ht="63" x14ac:dyDescent="0.25">
      <c r="A32" s="53">
        <f t="shared" si="0"/>
        <v>27</v>
      </c>
      <c r="B32" s="69" t="s">
        <v>62</v>
      </c>
      <c r="C32" s="54" t="s">
        <v>36</v>
      </c>
      <c r="D32" s="54" t="s">
        <v>110</v>
      </c>
      <c r="E32" s="56" t="s">
        <v>109</v>
      </c>
      <c r="F32" s="54" t="s">
        <v>57</v>
      </c>
      <c r="G32" s="54" t="s">
        <v>100</v>
      </c>
      <c r="H32" s="75">
        <v>500</v>
      </c>
      <c r="I32" s="75">
        <v>500</v>
      </c>
      <c r="J32" s="55" t="s">
        <v>151</v>
      </c>
      <c r="K32" s="44" t="s">
        <v>140</v>
      </c>
    </row>
    <row r="33" spans="1:11" ht="63" x14ac:dyDescent="0.25">
      <c r="A33" s="53">
        <f t="shared" si="0"/>
        <v>28</v>
      </c>
      <c r="B33" s="69" t="s">
        <v>62</v>
      </c>
      <c r="C33" s="54" t="s">
        <v>36</v>
      </c>
      <c r="D33" s="54" t="s">
        <v>110</v>
      </c>
      <c r="E33" s="56" t="s">
        <v>109</v>
      </c>
      <c r="F33" s="54" t="s">
        <v>57</v>
      </c>
      <c r="G33" s="54" t="s">
        <v>101</v>
      </c>
      <c r="H33" s="75">
        <v>300</v>
      </c>
      <c r="I33" s="75">
        <v>0</v>
      </c>
      <c r="J33" s="55" t="s">
        <v>150</v>
      </c>
      <c r="K33" s="44" t="s">
        <v>141</v>
      </c>
    </row>
    <row r="34" spans="1:11" ht="63.75" thickBot="1" x14ac:dyDescent="0.3">
      <c r="A34" s="60">
        <f t="shared" si="0"/>
        <v>29</v>
      </c>
      <c r="B34" s="70" t="s">
        <v>62</v>
      </c>
      <c r="C34" s="61" t="s">
        <v>36</v>
      </c>
      <c r="D34" s="61" t="s">
        <v>110</v>
      </c>
      <c r="E34" s="62" t="s">
        <v>109</v>
      </c>
      <c r="F34" s="61" t="s">
        <v>57</v>
      </c>
      <c r="G34" s="61" t="s">
        <v>102</v>
      </c>
      <c r="H34" s="76">
        <v>500</v>
      </c>
      <c r="I34" s="76">
        <v>5197.2</v>
      </c>
      <c r="J34" s="63" t="s">
        <v>58</v>
      </c>
      <c r="K34" s="44" t="s">
        <v>142</v>
      </c>
    </row>
    <row r="35" spans="1:11" ht="63" x14ac:dyDescent="0.25">
      <c r="A35" s="64">
        <f t="shared" si="0"/>
        <v>30</v>
      </c>
      <c r="B35" s="71" t="s">
        <v>62</v>
      </c>
      <c r="C35" s="65" t="s">
        <v>36</v>
      </c>
      <c r="D35" s="65" t="s">
        <v>110</v>
      </c>
      <c r="E35" s="66" t="s">
        <v>109</v>
      </c>
      <c r="F35" s="65" t="s">
        <v>57</v>
      </c>
      <c r="G35" s="65" t="s">
        <v>103</v>
      </c>
      <c r="H35" s="77">
        <v>232.8</v>
      </c>
      <c r="I35" s="77">
        <v>232.815</v>
      </c>
      <c r="J35" s="67" t="s">
        <v>58</v>
      </c>
      <c r="K35" s="44" t="s">
        <v>143</v>
      </c>
    </row>
    <row r="36" spans="1:11" ht="63" x14ac:dyDescent="0.25">
      <c r="A36" s="53">
        <v>31</v>
      </c>
      <c r="B36" s="69" t="s">
        <v>62</v>
      </c>
      <c r="C36" s="54" t="s">
        <v>36</v>
      </c>
      <c r="D36" s="54" t="s">
        <v>110</v>
      </c>
      <c r="E36" s="56" t="s">
        <v>109</v>
      </c>
      <c r="F36" s="54" t="s">
        <v>57</v>
      </c>
      <c r="G36" s="54" t="s">
        <v>104</v>
      </c>
      <c r="H36" s="75">
        <v>858</v>
      </c>
      <c r="I36" s="75">
        <v>858</v>
      </c>
      <c r="J36" s="55" t="s">
        <v>58</v>
      </c>
      <c r="K36" s="44" t="s">
        <v>144</v>
      </c>
    </row>
    <row r="37" spans="1:11" ht="63" x14ac:dyDescent="0.25">
      <c r="A37" s="53">
        <f t="shared" si="0"/>
        <v>32</v>
      </c>
      <c r="B37" s="69" t="s">
        <v>62</v>
      </c>
      <c r="C37" s="54" t="s">
        <v>36</v>
      </c>
      <c r="D37" s="54" t="s">
        <v>110</v>
      </c>
      <c r="E37" s="56" t="s">
        <v>109</v>
      </c>
      <c r="F37" s="54" t="s">
        <v>57</v>
      </c>
      <c r="G37" s="54" t="s">
        <v>105</v>
      </c>
      <c r="H37" s="75">
        <v>1000</v>
      </c>
      <c r="I37" s="75">
        <v>904.79881799999998</v>
      </c>
      <c r="J37" s="55" t="s">
        <v>59</v>
      </c>
      <c r="K37" s="44" t="s">
        <v>145</v>
      </c>
    </row>
    <row r="38" spans="1:11" ht="63" x14ac:dyDescent="0.25">
      <c r="A38" s="53">
        <f t="shared" si="0"/>
        <v>33</v>
      </c>
      <c r="B38" s="69" t="s">
        <v>62</v>
      </c>
      <c r="C38" s="54" t="s">
        <v>36</v>
      </c>
      <c r="D38" s="54" t="s">
        <v>110</v>
      </c>
      <c r="E38" s="56" t="s">
        <v>109</v>
      </c>
      <c r="F38" s="54" t="s">
        <v>57</v>
      </c>
      <c r="G38" s="54" t="s">
        <v>106</v>
      </c>
      <c r="H38" s="75">
        <v>800</v>
      </c>
      <c r="I38" s="75">
        <v>800</v>
      </c>
      <c r="J38" s="55" t="s">
        <v>58</v>
      </c>
      <c r="K38" s="44" t="s">
        <v>146</v>
      </c>
    </row>
    <row r="39" spans="1:11" ht="63" x14ac:dyDescent="0.25">
      <c r="A39" s="53">
        <f t="shared" si="0"/>
        <v>34</v>
      </c>
      <c r="B39" s="69" t="s">
        <v>62</v>
      </c>
      <c r="C39" s="54" t="s">
        <v>36</v>
      </c>
      <c r="D39" s="54" t="s">
        <v>110</v>
      </c>
      <c r="E39" s="56" t="s">
        <v>109</v>
      </c>
      <c r="F39" s="54" t="s">
        <v>57</v>
      </c>
      <c r="G39" s="54" t="s">
        <v>107</v>
      </c>
      <c r="H39" s="75">
        <v>125</v>
      </c>
      <c r="I39" s="75">
        <v>0</v>
      </c>
      <c r="J39" s="55" t="s">
        <v>152</v>
      </c>
    </row>
    <row r="40" spans="1:11" ht="63" x14ac:dyDescent="0.25">
      <c r="A40" s="53">
        <f t="shared" si="0"/>
        <v>35</v>
      </c>
      <c r="B40" s="69" t="s">
        <v>62</v>
      </c>
      <c r="C40" s="54" t="s">
        <v>36</v>
      </c>
      <c r="D40" s="54" t="s">
        <v>110</v>
      </c>
      <c r="E40" s="56" t="s">
        <v>109</v>
      </c>
      <c r="F40" s="54" t="s">
        <v>57</v>
      </c>
      <c r="G40" s="54" t="s">
        <v>108</v>
      </c>
      <c r="H40" s="75">
        <v>100</v>
      </c>
      <c r="I40" s="75">
        <v>26.849209999999999</v>
      </c>
      <c r="J40" s="55" t="s">
        <v>151</v>
      </c>
      <c r="K40" s="44" t="s">
        <v>147</v>
      </c>
    </row>
    <row r="41" spans="1:11" ht="63" x14ac:dyDescent="0.25">
      <c r="A41" s="53">
        <f t="shared" si="0"/>
        <v>36</v>
      </c>
      <c r="B41" s="69" t="s">
        <v>62</v>
      </c>
      <c r="C41" s="54" t="s">
        <v>36</v>
      </c>
      <c r="D41" s="54" t="s">
        <v>113</v>
      </c>
      <c r="E41" s="56" t="s">
        <v>112</v>
      </c>
      <c r="F41" s="54" t="s">
        <v>57</v>
      </c>
      <c r="G41" s="54" t="s">
        <v>111</v>
      </c>
      <c r="H41" s="75">
        <v>471</v>
      </c>
      <c r="I41" s="75">
        <v>0</v>
      </c>
      <c r="J41" s="55" t="s">
        <v>153</v>
      </c>
      <c r="K41" s="44" t="s">
        <v>148</v>
      </c>
    </row>
    <row r="42" spans="1:11" ht="31.5" x14ac:dyDescent="0.25">
      <c r="A42" s="53">
        <f t="shared" si="0"/>
        <v>37</v>
      </c>
      <c r="B42" s="69" t="s">
        <v>61</v>
      </c>
      <c r="C42" s="54" t="s">
        <v>36</v>
      </c>
      <c r="D42" s="54" t="s">
        <v>117</v>
      </c>
      <c r="E42" s="56" t="s">
        <v>116</v>
      </c>
      <c r="F42" s="54" t="s">
        <v>57</v>
      </c>
      <c r="G42" s="54" t="s">
        <v>114</v>
      </c>
      <c r="H42" s="75">
        <v>99.126000000000005</v>
      </c>
      <c r="I42" s="75">
        <f>347.229169-250</f>
        <v>97.229169000000013</v>
      </c>
      <c r="J42" s="55" t="s">
        <v>60</v>
      </c>
      <c r="K42" s="44" t="s">
        <v>123</v>
      </c>
    </row>
    <row r="43" spans="1:11" ht="31.5" x14ac:dyDescent="0.25">
      <c r="A43" s="53">
        <f t="shared" si="0"/>
        <v>38</v>
      </c>
      <c r="B43" s="69" t="s">
        <v>61</v>
      </c>
      <c r="C43" s="54" t="s">
        <v>36</v>
      </c>
      <c r="D43" s="54" t="s">
        <v>117</v>
      </c>
      <c r="E43" s="56" t="s">
        <v>116</v>
      </c>
      <c r="F43" s="54" t="s">
        <v>57</v>
      </c>
      <c r="G43" s="54" t="s">
        <v>74</v>
      </c>
      <c r="H43" s="75">
        <v>79.433000000000007</v>
      </c>
      <c r="I43" s="75">
        <f>313.208818-250</f>
        <v>63.208818000000008</v>
      </c>
      <c r="J43" s="55" t="s">
        <v>60</v>
      </c>
      <c r="K43" s="44" t="s">
        <v>124</v>
      </c>
    </row>
    <row r="44" spans="1:11" ht="63" x14ac:dyDescent="0.25">
      <c r="A44" s="53">
        <f t="shared" si="0"/>
        <v>39</v>
      </c>
      <c r="B44" s="69" t="s">
        <v>62</v>
      </c>
      <c r="C44" s="54" t="s">
        <v>36</v>
      </c>
      <c r="D44" s="54" t="s">
        <v>117</v>
      </c>
      <c r="E44" s="56" t="s">
        <v>116</v>
      </c>
      <c r="F44" s="54" t="s">
        <v>57</v>
      </c>
      <c r="G44" s="54" t="s">
        <v>106</v>
      </c>
      <c r="H44" s="75">
        <f>36.723+53.829</f>
        <v>90.551999999999992</v>
      </c>
      <c r="I44" s="75">
        <v>69.428712000000019</v>
      </c>
      <c r="J44" s="55" t="s">
        <v>58</v>
      </c>
      <c r="K44" s="44" t="s">
        <v>149</v>
      </c>
    </row>
    <row r="45" spans="1:11" ht="48" thickBot="1" x14ac:dyDescent="0.3">
      <c r="A45" s="60">
        <v>40</v>
      </c>
      <c r="B45" s="70" t="s">
        <v>61</v>
      </c>
      <c r="C45" s="61" t="s">
        <v>36</v>
      </c>
      <c r="D45" s="61" t="s">
        <v>117</v>
      </c>
      <c r="E45" s="62" t="s">
        <v>116</v>
      </c>
      <c r="F45" s="61" t="s">
        <v>57</v>
      </c>
      <c r="G45" s="61" t="s">
        <v>115</v>
      </c>
      <c r="H45" s="76">
        <v>149.04400000000001</v>
      </c>
      <c r="I45" s="76">
        <v>0</v>
      </c>
      <c r="J45" s="63" t="s">
        <v>60</v>
      </c>
      <c r="K45" s="44" t="s">
        <v>138</v>
      </c>
    </row>
  </sheetData>
  <mergeCells count="10">
    <mergeCell ref="A1:J1"/>
    <mergeCell ref="A3:J3"/>
    <mergeCell ref="A2:J2"/>
    <mergeCell ref="A4:A5"/>
    <mergeCell ref="B4:B5"/>
    <mergeCell ref="C4:C5"/>
    <mergeCell ref="D4:E4"/>
    <mergeCell ref="F4:F5"/>
    <mergeCell ref="G4:G5"/>
    <mergeCell ref="J4:J5"/>
  </mergeCells>
  <hyperlinks>
    <hyperlink ref="G4" r:id="rId1" display="javascript:scrollText(5421981)" xr:uid="{00000000-0004-0000-0300-000000000000}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62" orientation="landscape" verticalDpi="1200" r:id="rId2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2-илова</vt:lpstr>
      <vt:lpstr>6 илова</vt:lpstr>
      <vt:lpstr>7 илова</vt:lpstr>
      <vt:lpstr>8 илова</vt:lpstr>
      <vt:lpstr>15-илова</vt:lpstr>
      <vt:lpstr>'15-илова'!Заголовки_для_печати</vt:lpstr>
      <vt:lpstr>'2-илова'!Заголовки_для_печати</vt:lpstr>
      <vt:lpstr>'6 илова'!Заголовки_для_печати</vt:lpstr>
      <vt:lpstr>'7 илова'!Заголовки_для_печати</vt:lpstr>
      <vt:lpstr>'8 илова'!Заголовки_для_печати</vt:lpstr>
      <vt:lpstr>'15-илова'!Область_печати</vt:lpstr>
      <vt:lpstr>'6 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Ulugbek Rahimov</cp:lastModifiedBy>
  <cp:lastPrinted>2022-07-19T14:05:03Z</cp:lastPrinted>
  <dcterms:created xsi:type="dcterms:W3CDTF">2021-07-27T04:59:26Z</dcterms:created>
  <dcterms:modified xsi:type="dcterms:W3CDTF">2022-07-19T14:05:05Z</dcterms:modified>
</cp:coreProperties>
</file>